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66925"/>
  <mc:AlternateContent xmlns:mc="http://schemas.openxmlformats.org/markup-compatibility/2006">
    <mc:Choice Requires="x15">
      <x15ac:absPath xmlns:x15ac="http://schemas.microsoft.com/office/spreadsheetml/2010/11/ac" url="https://pnnl.sharepoint.com/teams/FEMP-EnergyandWaterResilienceProgram/Shared Documents/Energy and Water Resilience Program/TRN Text Edits FY22/Redundant System RunTimes/"/>
    </mc:Choice>
  </mc:AlternateContent>
  <xr:revisionPtr revIDLastSave="182" documentId="8_{7BBFF23E-56D2-4F5F-B632-6EFA87896170}" xr6:coauthVersionLast="47" xr6:coauthVersionMax="47" xr10:uidLastSave="{8F139885-B057-40EE-9E1C-8A55DF91A826}"/>
  <bookViews>
    <workbookView xWindow="5460" yWindow="5460" windowWidth="28680" windowHeight="17235" xr2:uid="{00000000-000D-0000-FFFF-FFFF00000000}"/>
  </bookViews>
  <sheets>
    <sheet name="Introduction" sheetId="3" r:id="rId1"/>
    <sheet name="Calculator" sheetId="1" r:id="rId2"/>
    <sheet name="Look Up" sheetId="2" state="veryHidden" r:id="rId3"/>
  </sheets>
  <definedNames>
    <definedName name="daily_load">Calculator!$D$14</definedName>
    <definedName name="fill_line_storage">Calculator!$D$20</definedName>
    <definedName name="peak_load">Calculator!$D$28</definedName>
    <definedName name="runtime_days">Calculator!$D$7</definedName>
    <definedName name="runtime_secondary">'Look Up'!$I$19</definedName>
    <definedName name="runtime_secondary_storage">'Look Up'!$I$20</definedName>
    <definedName name="runtime_storage">'Look Up'!$I$18</definedName>
    <definedName name="secondary_no_tank">'Look Up'!$B$6</definedName>
    <definedName name="secondary_supply">Calculator!$D$26</definedName>
    <definedName name="secondary_tank">'Look Up'!$B$5</definedName>
    <definedName name="section1_missing">'Look Up'!$F$13</definedName>
    <definedName name="section2_missing">'Look Up'!$F$14</definedName>
    <definedName name="section2_req">'Look Up'!$F$9</definedName>
    <definedName name="section3_missing">'Look Up'!$F$15</definedName>
    <definedName name="section3_req">'Look Up'!$F$10</definedName>
    <definedName name="storage">'Look Up'!$B$4</definedName>
    <definedName name="storage_useable">Calculator!$D$19</definedName>
    <definedName name="system_type">Calculator!$D$13</definedName>
    <definedName name="wlf_onsite_supply">'Look Up'!$C$22</definedName>
    <definedName name="wlf_storage">'Look Up'!$C$21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2" l="1"/>
  <c r="D28" i="1"/>
  <c r="F10" i="2" l="1"/>
  <c r="C24" i="1" s="1"/>
  <c r="F9" i="2"/>
  <c r="F14" i="2"/>
  <c r="F15" i="2" l="1"/>
  <c r="C17" i="1"/>
  <c r="F13" i="2"/>
  <c r="D6" i="1" l="1"/>
  <c r="C22" i="2"/>
  <c r="I19" i="2" s="1"/>
  <c r="I18" i="2"/>
  <c r="I20" i="2" l="1"/>
  <c r="D7" i="1" s="1"/>
  <c r="E7" i="1" s="1"/>
  <c r="D8" i="1" l="1"/>
</calcChain>
</file>

<file path=xl/sharedStrings.xml><?xml version="1.0" encoding="utf-8"?>
<sst xmlns="http://schemas.openxmlformats.org/spreadsheetml/2006/main" count="78" uniqueCount="62">
  <si>
    <t>Redundant system types</t>
  </si>
  <si>
    <t>Units</t>
  </si>
  <si>
    <t>gallons</t>
  </si>
  <si>
    <t>Yes</t>
  </si>
  <si>
    <t>No</t>
  </si>
  <si>
    <t>gallons/day</t>
  </si>
  <si>
    <t>days</t>
  </si>
  <si>
    <t>This format denotes data entry cells.</t>
  </si>
  <si>
    <t>This format denotes cells that should not be edited.</t>
  </si>
  <si>
    <t>Section 1</t>
  </si>
  <si>
    <t>Required for all systems:</t>
  </si>
  <si>
    <t>Step</t>
  </si>
  <si>
    <t>Data Entry &amp; Calculations</t>
  </si>
  <si>
    <t>Comment</t>
  </si>
  <si>
    <t>Section 2</t>
  </si>
  <si>
    <t>Section 3</t>
  </si>
  <si>
    <t>Only required for onsite storage tank systems:</t>
  </si>
  <si>
    <t>Description</t>
  </si>
  <si>
    <t>Water loss factor storage tank</t>
  </si>
  <si>
    <t>hours</t>
  </si>
  <si>
    <t xml:space="preserve">Water Redundant System Analysis </t>
  </si>
  <si>
    <t>Type of redundant water system</t>
  </si>
  <si>
    <t>Use this worksheet to establish the number of days current redundant systems will be able to meet critical loads.</t>
  </si>
  <si>
    <t>Water loss factor for the piping between the storage tank and the load(s)</t>
  </si>
  <si>
    <t>Very low (0-10%)</t>
  </si>
  <si>
    <t>Low (10-20%)</t>
  </si>
  <si>
    <t>High (30-40%)</t>
  </si>
  <si>
    <t>Very high (40-50+%)</t>
  </si>
  <si>
    <t>This format denotes the final value that can be used as an input for TRN, Baseline Development Action 3.</t>
  </si>
  <si>
    <r>
      <t xml:space="preserve">FINAL REDUNDANT SYSTEM RUNTIME:
</t>
    </r>
    <r>
      <rPr>
        <i/>
        <sz val="11"/>
        <rFont val="Calibri"/>
        <family val="2"/>
        <scheme val="minor"/>
      </rPr>
      <t>Return to this value once you have completed the yellow highlighted questions below</t>
    </r>
  </si>
  <si>
    <t>Average daily water load for the system during an outage</t>
  </si>
  <si>
    <t>Required Sections</t>
  </si>
  <si>
    <t>Missing Inputs</t>
  </si>
  <si>
    <t>Estimate what the loss factor is based on your knowledge of the piping system. The age of pipes will be the biggest factor (older pipes will leak more, PVC tends to be newer), followed by distance to load (longer distance means more opportunities to leak). If you have no idea, a resilience gap strategy would be to conduct a water audit to obtain a precise value and possibly identify the location of leaks to reduce water loss.</t>
  </si>
  <si>
    <t>Empty tank volume at any given point in time pre-outage</t>
  </si>
  <si>
    <t>gallons/ minute</t>
  </si>
  <si>
    <t>Only required for onsite or offsite secondary water sources:</t>
  </si>
  <si>
    <t>Runtimes</t>
  </si>
  <si>
    <t>Storage Runtime (days)</t>
  </si>
  <si>
    <t>Secondary Supply Runtime (days)</t>
  </si>
  <si>
    <t>Flow rate that can be provided by the onsite or offsite secondary water source supply</t>
  </si>
  <si>
    <t>Water loss factor for the piping between the onsite or offsite secondary water source and the onsite storage tank (if present) or the load(s) (if no storage tank)</t>
  </si>
  <si>
    <t>Water loss factor secondary supply</t>
  </si>
  <si>
    <t>Peak water load for the system during an outage</t>
  </si>
  <si>
    <t>gallons/minute</t>
  </si>
  <si>
    <t>Secondary + Storage Runtime (days)</t>
  </si>
  <si>
    <t>Onsite or offsite secondary water source that supplies onsite storage tank(s)</t>
  </si>
  <si>
    <t>Onsite or offsite secondary water source that directly supplies critical load(s)</t>
  </si>
  <si>
    <t>This may be larger than the critical load(s) if the redundant system is connected to a larger system including non-critical loads. Account for any loads that will be curtailed during an outage, such as irrigation. If there is no storage tank, check that the supply can meet the peak load, which may be greater than the daily average load.</t>
  </si>
  <si>
    <t>gallons/ day</t>
  </si>
  <si>
    <t xml:space="preserve">This information could be provided by the system/pump specifications. Enter the maximum flow rate that the offsite or onsite secondary water system is designed to provide the site. </t>
  </si>
  <si>
    <t>The daily load will likely not be evenly distributed throughout the day, and if there is no storage tank onsite, then the secondary source must meet the peak load to achieve full functionality of the system. If the peak load is known, this cell can be overwritten with that data, but many sites will not have this information. If the peak load cannot be met, in reality there would be partial outages, but the TRN only gives credit for meeting the entire critical load(s). In line with a conservative approach, the estimate provided here assumes a peak load that is 1.5 times as big as the average load.</t>
  </si>
  <si>
    <t>Useable tank volume</t>
  </si>
  <si>
    <t>Estimate what the loss factor is based on your knowledge of the piping system. The age of pipes will be the biggest factor (older pipes will leak more, PVC tends to be newer), followed by distance to load (longer distance means more opportunities to leak). If you are unable to estimate this value, a resilience gap strategy could be to conduct a water audit to obtain a precise value and possibly identify the location of leaks to reduce water loss.</t>
  </si>
  <si>
    <t>Onsite storage tank(s) connected only to the primary water supply</t>
  </si>
  <si>
    <t>Use this value as an input for "Estimated Run Time (hrs)" in the TRN, Baseline Development Action 3. The maximum modeled runtime relevant for the TRN analysis is 4500 hours.</t>
  </si>
  <si>
    <r>
      <t xml:space="preserve">Select the description that best describes your redundant water system from the dropdown list. An onsite secondary water source could refer to a well or surface water for example. An offsite redundant source, e.g., a regional water tower, must be able to supply the site in the case that the primary source fails.  </t>
    </r>
    <r>
      <rPr>
        <i/>
        <sz val="11"/>
        <rFont val="Calibri"/>
        <family val="2"/>
        <scheme val="minor"/>
      </rPr>
      <t>The "System Definitions and Requirements" section in the Introduction tab contains important descriptions of the redundant system types for the purposes of this calculator.</t>
    </r>
  </si>
  <si>
    <r>
      <t xml:space="preserve">The amount of empty volume at the top of the storage tank before it would be refilled during normal operations. </t>
    </r>
    <r>
      <rPr>
        <i/>
        <sz val="11"/>
        <rFont val="Calibri"/>
        <family val="2"/>
        <scheme val="minor"/>
      </rPr>
      <t>See Section 6 of the Introduction Tab for more details.</t>
    </r>
  </si>
  <si>
    <t>Water Loss Factor</t>
  </si>
  <si>
    <r>
      <t xml:space="preserve">This value is the storage capacity of the tank(s) that can be used during an outage. If there are multiple tanks, treat them as one aggregated system for this section. Be sure to include Dead Volume or Reserved Volume. </t>
    </r>
    <r>
      <rPr>
        <i/>
        <sz val="11"/>
        <rFont val="Calibri"/>
        <family val="2"/>
        <scheme val="minor"/>
      </rPr>
      <t>See Section 6 of the Introduction Tab for more details.</t>
    </r>
  </si>
  <si>
    <t>PNNL-SA-173078</t>
  </si>
  <si>
    <t>Typical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</si>
</sst>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i/>
      <sz val="11"/>
      <color rgb="FFFF0000"/>
      <name val="Calibri"/>
      <family val="2"/>
      <scheme val="minor"/>
    </font>
    <font>
      <b/>
      <sz val="11"/>
      <color theme="0"/>
      <name val="Calibri"/>
      <family val="2"/>
      <scheme val="minor"/>
    </font>
    <font>
      <b/>
      <i/>
      <sz val="11"/>
      <color theme="5"/>
      <name val="Calibri"/>
      <family val="2"/>
      <scheme val="minor"/>
    </font>
    <font>
      <b/>
      <sz val="14"/>
      <name val="Calibri"/>
      <family val="2"/>
      <scheme val="minor"/>
    </font>
    <font>
      <i/>
      <sz val="11"/>
      <name val="Calibri"/>
      <family val="2"/>
      <scheme val="minor"/>
    </font>
    <font>
      <sz val="8"/>
      <name val="Calibri"/>
      <family val="2"/>
      <scheme val="minor"/>
    </font>
    <font>
      <b/>
      <sz val="12"/>
      <name val="Calibri"/>
      <family val="2"/>
      <scheme val="minor"/>
    </font>
    <font>
      <b/>
      <i/>
      <sz val="12"/>
      <color theme="1"/>
      <name val="Calibri"/>
      <family val="2"/>
      <scheme val="minor"/>
    </font>
    <font>
      <b/>
      <sz val="11.5"/>
      <color rgb="FF191C1F"/>
      <name val="Arial"/>
      <family val="2"/>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2"/>
        <bgColor indexed="64"/>
      </patternFill>
    </fill>
    <fill>
      <patternFill patternType="solid">
        <fgColor theme="4" tint="-0.49998474074526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0" fillId="0" borderId="0" xfId="0"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0" fillId="0" borderId="0" xfId="0" applyAlignment="1">
      <alignment horizontal="center" vertical="center" wrapText="1"/>
    </xf>
    <xf numFmtId="0" fontId="0" fillId="0" borderId="0" xfId="0" applyBorder="1" applyAlignment="1">
      <alignment horizontal="center" vertical="center" wrapText="1"/>
    </xf>
    <xf numFmtId="3" fontId="0" fillId="0" borderId="0" xfId="0" applyNumberFormat="1" applyFill="1" applyBorder="1" applyAlignment="1">
      <alignment horizontal="center" vertical="center" wrapText="1"/>
    </xf>
    <xf numFmtId="0" fontId="0" fillId="2" borderId="0" xfId="0" applyFill="1"/>
    <xf numFmtId="164" fontId="3" fillId="3" borderId="1" xfId="1" applyNumberFormat="1" applyFont="1" applyFill="1" applyBorder="1" applyAlignment="1">
      <alignment horizontal="right"/>
    </xf>
    <xf numFmtId="164" fontId="3" fillId="4" borderId="0" xfId="1" applyNumberFormat="1" applyFont="1" applyFill="1" applyBorder="1" applyAlignment="1">
      <alignment horizontal="right"/>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2" fillId="0" borderId="2" xfId="0" applyFont="1" applyBorder="1" applyAlignment="1">
      <alignment vertical="center"/>
    </xf>
    <xf numFmtId="0" fontId="2" fillId="0" borderId="2" xfId="0" applyFont="1" applyBorder="1" applyAlignment="1">
      <alignment vertical="center" wrapText="1"/>
    </xf>
    <xf numFmtId="0" fontId="0" fillId="0" borderId="0" xfId="0" applyFont="1" applyBorder="1" applyAlignment="1">
      <alignment horizontal="left" vertical="center" wrapText="1"/>
    </xf>
    <xf numFmtId="0" fontId="0" fillId="0" borderId="3" xfId="0" applyBorder="1"/>
    <xf numFmtId="0" fontId="0" fillId="0" borderId="4" xfId="0" applyNumberFormat="1" applyBorder="1"/>
    <xf numFmtId="0" fontId="0" fillId="0" borderId="5" xfId="0" applyBorder="1"/>
    <xf numFmtId="0" fontId="0" fillId="0" borderId="6" xfId="0" applyNumberFormat="1" applyBorder="1"/>
    <xf numFmtId="0" fontId="0" fillId="0" borderId="7" xfId="0" applyBorder="1"/>
    <xf numFmtId="0" fontId="0" fillId="0" borderId="8" xfId="0" applyNumberFormat="1" applyBorder="1"/>
    <xf numFmtId="0" fontId="0" fillId="0" borderId="9" xfId="0" applyBorder="1"/>
    <xf numFmtId="0" fontId="0" fillId="0" borderId="4" xfId="0" applyBorder="1"/>
    <xf numFmtId="0" fontId="0" fillId="0" borderId="2" xfId="0" applyBorder="1"/>
    <xf numFmtId="0" fontId="0" fillId="0" borderId="8" xfId="0" applyBorder="1"/>
    <xf numFmtId="0" fontId="0" fillId="0" borderId="10" xfId="0" applyBorder="1"/>
    <xf numFmtId="0" fontId="0" fillId="0" borderId="11" xfId="0" applyBorder="1"/>
    <xf numFmtId="0" fontId="0" fillId="0" borderId="0" xfId="0" applyBorder="1"/>
    <xf numFmtId="0" fontId="0" fillId="0" borderId="6" xfId="0" applyBorder="1"/>
    <xf numFmtId="0" fontId="5" fillId="0" borderId="0" xfId="0" applyFont="1"/>
    <xf numFmtId="0" fontId="7" fillId="0" borderId="0" xfId="0" applyFont="1" applyAlignment="1">
      <alignment vertical="center"/>
    </xf>
    <xf numFmtId="0" fontId="3" fillId="0" borderId="0" xfId="0" applyFont="1"/>
    <xf numFmtId="0" fontId="8" fillId="0" borderId="0" xfId="0" applyFont="1"/>
    <xf numFmtId="0" fontId="3" fillId="0" borderId="4" xfId="0" applyFont="1" applyBorder="1"/>
    <xf numFmtId="0" fontId="3" fillId="0" borderId="8" xfId="0" applyFont="1" applyBorder="1"/>
    <xf numFmtId="0" fontId="2" fillId="0" borderId="0" xfId="0" applyFont="1"/>
    <xf numFmtId="0" fontId="2" fillId="0" borderId="0" xfId="0" applyFont="1" applyBorder="1"/>
    <xf numFmtId="0" fontId="0" fillId="0" borderId="4" xfId="0" applyBorder="1" applyAlignment="1">
      <alignment horizontal="left"/>
    </xf>
    <xf numFmtId="0" fontId="0" fillId="0" borderId="6" xfId="0" applyBorder="1" applyAlignment="1">
      <alignment horizontal="left"/>
    </xf>
    <xf numFmtId="0" fontId="0" fillId="0" borderId="7" xfId="0" applyFill="1" applyBorder="1"/>
    <xf numFmtId="0" fontId="3" fillId="2" borderId="0" xfId="0" applyFont="1" applyFill="1"/>
    <xf numFmtId="0" fontId="11" fillId="0" borderId="0" xfId="0" applyFont="1"/>
    <xf numFmtId="0" fontId="12" fillId="0" borderId="0" xfId="0" applyFont="1"/>
    <xf numFmtId="0" fontId="3" fillId="2" borderId="0" xfId="0" applyFont="1" applyFill="1" applyBorder="1" applyAlignment="1">
      <alignment vertical="center" wrapText="1"/>
    </xf>
    <xf numFmtId="165" fontId="0" fillId="5" borderId="2" xfId="0" applyNumberFormat="1" applyFill="1" applyBorder="1" applyAlignment="1">
      <alignment horizontal="center"/>
    </xf>
    <xf numFmtId="165" fontId="0" fillId="5" borderId="9" xfId="1" applyNumberFormat="1" applyFont="1" applyFill="1" applyBorder="1" applyAlignment="1">
      <alignment horizontal="center" vertical="center" wrapText="1"/>
    </xf>
    <xf numFmtId="165" fontId="3" fillId="5" borderId="0" xfId="0" applyNumberFormat="1" applyFont="1" applyFill="1" applyBorder="1" applyAlignment="1">
      <alignment horizontal="center" vertical="center"/>
    </xf>
    <xf numFmtId="0" fontId="0" fillId="0" borderId="3" xfId="0" applyBorder="1" applyAlignment="1">
      <alignment wrapText="1"/>
    </xf>
    <xf numFmtId="0" fontId="0" fillId="0" borderId="5" xfId="0" applyBorder="1" applyAlignment="1">
      <alignment wrapText="1"/>
    </xf>
    <xf numFmtId="0" fontId="0" fillId="0" borderId="7" xfId="0" applyBorder="1" applyAlignment="1">
      <alignment wrapText="1"/>
    </xf>
    <xf numFmtId="0" fontId="0" fillId="0" borderId="0" xfId="0" applyAlignment="1">
      <alignment wrapText="1"/>
    </xf>
    <xf numFmtId="164" fontId="3" fillId="3" borderId="1" xfId="1" applyNumberFormat="1" applyFont="1" applyFill="1" applyBorder="1" applyAlignment="1" applyProtection="1">
      <alignment horizontal="center" vertical="center" wrapText="1"/>
      <protection locked="0"/>
    </xf>
    <xf numFmtId="164" fontId="3" fillId="3" borderId="1" xfId="1" applyNumberFormat="1" applyFont="1" applyFill="1" applyBorder="1" applyAlignment="1" applyProtection="1">
      <alignment horizontal="center" vertical="center"/>
      <protection locked="0"/>
    </xf>
    <xf numFmtId="164" fontId="0" fillId="5" borderId="0" xfId="1" applyNumberFormat="1" applyFont="1" applyFill="1" applyBorder="1" applyAlignment="1" applyProtection="1">
      <alignment horizontal="center" vertical="center" wrapText="1"/>
      <protection locked="0"/>
    </xf>
    <xf numFmtId="0" fontId="13" fillId="0" borderId="0" xfId="0" applyFont="1"/>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164" fontId="3" fillId="6" borderId="1" xfId="1" applyNumberFormat="1" applyFont="1" applyFill="1" applyBorder="1" applyAlignment="1">
      <alignment horizontal="right"/>
    </xf>
    <xf numFmtId="165" fontId="6" fillId="6" borderId="1" xfId="1"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165" fontId="14" fillId="6" borderId="1" xfId="1" applyNumberFormat="1" applyFont="1" applyFill="1" applyBorder="1" applyAlignment="1">
      <alignment horizontal="center" vertical="center" wrapText="1"/>
    </xf>
    <xf numFmtId="164" fontId="14" fillId="6" borderId="12" xfId="1" applyNumberFormat="1" applyFont="1" applyFill="1" applyBorder="1" applyAlignment="1">
      <alignment horizontal="center" vertical="center" wrapText="1"/>
    </xf>
    <xf numFmtId="0" fontId="14" fillId="6" borderId="13" xfId="0" applyFont="1" applyFill="1" applyBorder="1" applyAlignment="1">
      <alignment vertical="center"/>
    </xf>
    <xf numFmtId="0" fontId="14" fillId="6" borderId="15" xfId="0" applyFont="1" applyFill="1" applyBorder="1" applyAlignment="1">
      <alignment vertical="center" wrapText="1"/>
    </xf>
  </cellXfs>
  <cellStyles count="2">
    <cellStyle name="Comma" xfId="1" builtinId="3"/>
    <cellStyle name="Normal" xfId="0" builtinId="0"/>
  </cellStyles>
  <dxfs count="5">
    <dxf>
      <font>
        <color theme="4" tint="-0.499984740745262"/>
      </font>
      <fill>
        <patternFill>
          <bgColor theme="4" tint="-0.499984740745262"/>
        </patternFill>
      </fill>
      <border>
        <left/>
        <right/>
        <top/>
        <bottom/>
        <vertical/>
        <horizontal/>
      </border>
    </dxf>
    <dxf>
      <font>
        <color theme="2"/>
      </font>
      <fill>
        <patternFill>
          <bgColor theme="2"/>
        </patternFill>
      </fill>
      <border>
        <left/>
        <right/>
        <top/>
        <bottom/>
        <vertical/>
        <horizontal/>
      </border>
    </dxf>
    <dxf>
      <font>
        <color theme="2"/>
      </font>
      <fill>
        <patternFill>
          <bgColor theme="2"/>
        </patternFill>
      </fill>
      <border>
        <left/>
        <right/>
        <top/>
        <bottom/>
        <vertical/>
        <horizontal/>
      </border>
    </dxf>
    <dxf>
      <font>
        <color theme="2"/>
      </font>
      <fill>
        <patternFill>
          <bgColor theme="2"/>
        </patternFill>
      </fill>
      <border>
        <left/>
        <right/>
        <top/>
        <bottom/>
        <vertical/>
        <horizontal/>
      </border>
    </dxf>
    <dxf>
      <font>
        <color theme="2"/>
      </font>
      <fill>
        <patternFill>
          <bgColor theme="2"/>
        </patternFill>
      </fill>
      <border>
        <left/>
        <right/>
        <top/>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47621</xdr:rowOff>
    </xdr:from>
    <xdr:to>
      <xdr:col>10</xdr:col>
      <xdr:colOff>428625</xdr:colOff>
      <xdr:row>70</xdr:row>
      <xdr:rowOff>43294</xdr:rowOff>
    </xdr:to>
    <xdr:sp macro="" textlink="">
      <xdr:nvSpPr>
        <xdr:cNvPr id="2" name="TextBox 1">
          <a:extLst>
            <a:ext uri="{FF2B5EF4-FFF2-40B4-BE49-F238E27FC236}">
              <a16:creationId xmlns:a16="http://schemas.microsoft.com/office/drawing/2014/main" id="{8A965602-165E-4803-8AAE-FB7661F3C116}"/>
            </a:ext>
          </a:extLst>
        </xdr:cNvPr>
        <xdr:cNvSpPr txBox="1"/>
      </xdr:nvSpPr>
      <xdr:spPr>
        <a:xfrm>
          <a:off x="295275" y="238121"/>
          <a:ext cx="6194714" cy="13140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Redundant</a:t>
          </a:r>
          <a:r>
            <a:rPr lang="en-US" sz="1800" baseline="0"/>
            <a:t> Water System </a:t>
          </a:r>
          <a:br>
            <a:rPr lang="en-US" sz="1800" baseline="0"/>
          </a:br>
          <a:r>
            <a:rPr lang="en-US" sz="1800" baseline="0"/>
            <a:t>Runtime Calculator</a:t>
          </a:r>
          <a:endParaRPr lang="en-US" sz="1800"/>
        </a:p>
        <a:p>
          <a:endParaRPr lang="en-US" sz="1100"/>
        </a:p>
        <a:p>
          <a:r>
            <a:rPr lang="en-US" sz="1100"/>
            <a:t>This</a:t>
          </a:r>
          <a:r>
            <a:rPr lang="en-US" sz="1100" baseline="0"/>
            <a:t> Excel-based runtime analysis spreadsheet is a tool to calculate how many days a redundant water system can support its critical loads. It can account for three types of systems:</a:t>
          </a:r>
        </a:p>
        <a:p>
          <a:endParaRPr lang="en-US" sz="1100" baseline="0"/>
        </a:p>
        <a:p>
          <a:r>
            <a:rPr lang="en-US" sz="1100" b="0" i="0">
              <a:solidFill>
                <a:schemeClr val="dk1"/>
              </a:solidFill>
              <a:effectLst/>
              <a:latin typeface="+mn-lt"/>
              <a:ea typeface="+mn-ea"/>
              <a:cs typeface="+mn-cs"/>
            </a:rPr>
            <a:t>• </a:t>
          </a:r>
          <a:r>
            <a:rPr lang="en-US" sz="1100" b="1" i="1" u="none" strike="noStrike">
              <a:solidFill>
                <a:schemeClr val="dk1"/>
              </a:solidFill>
              <a:effectLst/>
              <a:latin typeface="+mn-lt"/>
              <a:ea typeface="+mn-ea"/>
              <a:cs typeface="+mn-cs"/>
            </a:rPr>
            <a:t>Onsite storage tank(s) connected only </a:t>
          </a:r>
          <a:r>
            <a:rPr lang="en-US" sz="1100" b="1" i="1" u="none" strike="noStrike">
              <a:solidFill>
                <a:sysClr val="windowText" lastClr="000000"/>
              </a:solidFill>
              <a:effectLst/>
              <a:latin typeface="+mn-lt"/>
              <a:ea typeface="+mn-ea"/>
              <a:cs typeface="+mn-cs"/>
            </a:rPr>
            <a:t>to the</a:t>
          </a:r>
          <a:r>
            <a:rPr lang="en-US" sz="1100" b="1" i="1" u="none" strike="noStrike" baseline="0">
              <a:solidFill>
                <a:sysClr val="windowText" lastClr="000000"/>
              </a:solidFill>
              <a:effectLst/>
              <a:latin typeface="+mn-lt"/>
              <a:ea typeface="+mn-ea"/>
              <a:cs typeface="+mn-cs"/>
            </a:rPr>
            <a:t> primary water supply</a:t>
          </a:r>
          <a:r>
            <a:rPr lang="en-US" sz="1100" b="1" i="1" u="none" strike="noStrike">
              <a:solidFill>
                <a:sysClr val="windowText" lastClr="000000"/>
              </a:solidFill>
              <a:effectLst/>
              <a:latin typeface="+mn-lt"/>
              <a:ea typeface="+mn-ea"/>
              <a:cs typeface="+mn-cs"/>
            </a:rPr>
            <a:t>,</a:t>
          </a:r>
        </a:p>
        <a:p>
          <a:r>
            <a:rPr lang="en-US" sz="1100" b="0" i="0">
              <a:solidFill>
                <a:sysClr val="windowText" lastClr="000000"/>
              </a:solidFill>
              <a:effectLst/>
              <a:latin typeface="+mn-lt"/>
              <a:ea typeface="+mn-ea"/>
              <a:cs typeface="+mn-cs"/>
            </a:rPr>
            <a:t>• </a:t>
          </a:r>
          <a:r>
            <a:rPr lang="en-US" sz="1100" b="1" i="1" u="none" strike="noStrike">
              <a:solidFill>
                <a:sysClr val="windowText" lastClr="000000"/>
              </a:solidFill>
              <a:effectLst/>
              <a:latin typeface="+mn-lt"/>
              <a:ea typeface="+mn-ea"/>
              <a:cs typeface="+mn-cs"/>
            </a:rPr>
            <a:t>Onsite or offsite secondary water source that supplies onsite storage tank(s),</a:t>
          </a:r>
        </a:p>
        <a:p>
          <a:r>
            <a:rPr lang="en-US" sz="1100" b="0" i="0">
              <a:solidFill>
                <a:schemeClr val="dk1"/>
              </a:solidFill>
              <a:effectLst/>
              <a:latin typeface="+mn-lt"/>
              <a:ea typeface="+mn-ea"/>
              <a:cs typeface="+mn-cs"/>
            </a:rPr>
            <a:t>• </a:t>
          </a:r>
          <a:r>
            <a:rPr lang="en-US" sz="1100" b="1" i="1" u="none" strike="noStrike">
              <a:solidFill>
                <a:schemeClr val="dk1"/>
              </a:solidFill>
              <a:effectLst/>
              <a:latin typeface="+mn-lt"/>
              <a:ea typeface="+mn-ea"/>
              <a:cs typeface="+mn-cs"/>
            </a:rPr>
            <a:t>Onsite or offsite secondary water source that directly supplies critical load(s),</a:t>
          </a:r>
        </a:p>
        <a:p>
          <a:endParaRPr lang="en-US" sz="1100" b="1" i="1"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By providing the required information on the "Calculator" tab, the user will get an output estimating the number of </a:t>
          </a:r>
          <a:r>
            <a:rPr lang="en-US" sz="1100" b="0" i="0" baseline="0">
              <a:solidFill>
                <a:sysClr val="windowText" lastClr="000000"/>
              </a:solidFill>
              <a:effectLst/>
              <a:latin typeface="+mn-lt"/>
              <a:ea typeface="+mn-ea"/>
              <a:cs typeface="+mn-cs"/>
            </a:rPr>
            <a:t>days current redundant systems will be able to meet critical loads. Use the system definitions below to check to see if your system meets the criteria of analysis for this tool. If your system does not meet these requirements, the system may be more complex than is able to be modeled in this tool.</a:t>
          </a:r>
          <a:endParaRPr lang="en-US">
            <a:solidFill>
              <a:sysClr val="windowText" lastClr="000000"/>
            </a:solidFill>
            <a:effectLst/>
          </a:endParaRPr>
        </a:p>
        <a:p>
          <a:endParaRPr lang="en-US" sz="1100" b="1" i="1" u="none" strike="noStrike">
            <a:solidFill>
              <a:sysClr val="windowText" lastClr="000000"/>
            </a:solidFill>
            <a:effectLst/>
            <a:latin typeface="+mn-lt"/>
            <a:ea typeface="+mn-ea"/>
            <a:cs typeface="+mn-cs"/>
          </a:endParaRPr>
        </a:p>
        <a:p>
          <a:r>
            <a:rPr lang="en-US" sz="1200" b="1" i="0" u="none" strike="noStrike">
              <a:solidFill>
                <a:schemeClr val="dk1"/>
              </a:solidFill>
              <a:effectLst/>
              <a:latin typeface="+mn-lt"/>
              <a:ea typeface="+mn-ea"/>
              <a:cs typeface="+mn-cs"/>
            </a:rPr>
            <a:t>System</a:t>
          </a:r>
          <a:r>
            <a:rPr lang="en-US" sz="1200" b="1" i="0" u="none" strike="noStrike" baseline="0">
              <a:solidFill>
                <a:schemeClr val="dk1"/>
              </a:solidFill>
              <a:effectLst/>
              <a:latin typeface="+mn-lt"/>
              <a:ea typeface="+mn-ea"/>
              <a:cs typeface="+mn-cs"/>
            </a:rPr>
            <a:t> Definitions and Requirements</a:t>
          </a:r>
          <a:endParaRPr lang="en-US" sz="1200" b="1" i="0" u="none" strike="noStrike">
            <a:solidFill>
              <a:schemeClr val="dk1"/>
            </a:solidFill>
            <a:effectLst/>
            <a:latin typeface="+mn-lt"/>
            <a:ea typeface="+mn-ea"/>
            <a:cs typeface="+mn-cs"/>
          </a:endParaRPr>
        </a:p>
        <a:p>
          <a:r>
            <a:rPr lang="en-US" sz="1100" b="0" i="0" baseline="0"/>
            <a:t>1. </a:t>
          </a:r>
          <a:r>
            <a:rPr lang="en-US" sz="1100" b="0" i="1" u="sng" baseline="0"/>
            <a:t>Onsite storage tanks</a:t>
          </a:r>
          <a:r>
            <a:rPr lang="en-US" sz="1100" b="0" i="1" baseline="0"/>
            <a:t>: </a:t>
          </a:r>
          <a:r>
            <a:rPr lang="en-US" sz="1100" b="0" i="0" baseline="0"/>
            <a:t>An onsite storage tank could be connected to only a primary water supply (e.g., municipal or utility) or connected to a secondary, onsite or offsite water source. Whether or not it is additionally connected to the primary supply, if the tank is connected to a secondary supply it falls into the latter category. Rainwater storage tanks are often considered secondary water sources, but for the purpose of this tool, rainwater does not qualify as a secondary source as it is not reliable enough to model as a consistent secondary source. The storage tank itself still counts as a redundent system as the water that is available in the tank can be used during an outage, so the user should select "onsite storage tank(s) connected only to the primary water supply" for rainwater systems with no additional secondary source.</a:t>
          </a:r>
          <a:endParaRPr lang="en-US" sz="1100" b="0" i="1" baseline="0"/>
        </a:p>
        <a:p>
          <a:endParaRPr lang="en-US" sz="1100" b="0" i="1" u="sng" baseline="0"/>
        </a:p>
        <a:p>
          <a:r>
            <a:rPr lang="en-US" sz="1100" b="0" i="0" u="none" baseline="0"/>
            <a:t>2. </a:t>
          </a:r>
          <a:r>
            <a:rPr lang="en-US" sz="1100" b="0" i="1" u="sng" baseline="0"/>
            <a:t>Offsite or onsite secondary supply systems</a:t>
          </a:r>
          <a:r>
            <a:rPr lang="en-US" sz="1100" b="0" i="0" u="sng" baseline="0"/>
            <a:t>:</a:t>
          </a:r>
          <a:r>
            <a:rPr lang="en-US" sz="1100" b="0" i="0" u="none" baseline="0"/>
            <a:t> </a:t>
          </a:r>
          <a:r>
            <a:rPr lang="en-US" sz="1100" b="0" i="0" baseline="0"/>
            <a:t>when fully operational, the </a:t>
          </a:r>
          <a:r>
            <a:rPr lang="en-US" sz="1100" b="0" i="0" baseline="0">
              <a:solidFill>
                <a:sysClr val="windowText" lastClr="000000"/>
              </a:solidFill>
            </a:rPr>
            <a:t>source is not expected to be exhausted within a reasonable timeframe (e.g., months) and it </a:t>
          </a:r>
          <a:r>
            <a:rPr lang="en-US" sz="1100" b="0" i="0" baseline="0">
              <a:solidFill>
                <a:sysClr val="windowText" lastClr="000000"/>
              </a:solidFill>
              <a:effectLst/>
              <a:latin typeface="+mn-lt"/>
              <a:ea typeface="+mn-ea"/>
              <a:cs typeface="+mn-cs"/>
            </a:rPr>
            <a:t>must be able to continuously provide the design flow rate over the entire duration of the outage</a:t>
          </a:r>
          <a:r>
            <a:rPr lang="en-US" sz="1100" b="0" i="0" baseline="0">
              <a:solidFill>
                <a:sysClr val="windowText" lastClr="000000"/>
              </a:solidFill>
            </a:rPr>
            <a:t>. An onsite secondary water </a:t>
          </a:r>
          <a:r>
            <a:rPr lang="en-US" sz="1100" b="0" i="0" baseline="0"/>
            <a:t>source, such as a well, aquifer, or lake, should have enough capacity such that it can be considered infinite for the purpose of this model. Similarly, an offsite secondary water source, such as a regional water tower or industrial-grade storage facility that can supply the </a:t>
          </a:r>
          <a:r>
            <a:rPr lang="en-US" sz="1100" b="0" i="0" baseline="0">
              <a:solidFill>
                <a:sysClr val="windowText" lastClr="000000"/>
              </a:solidFill>
            </a:rPr>
            <a:t>site in the case of an outage to the primary municipal water supply, must not be exhausted by the typical demand of the site and other sites that may be expected to draw upon the source during an outage event. If these systems have limited capacity, such as if the supply is dependent on other customers' usage, a more complex </a:t>
          </a:r>
          <a:r>
            <a:rPr lang="en-US" sz="1100" b="0" i="0" baseline="0"/>
            <a:t>model should be pursued instead of this tool. </a:t>
          </a:r>
        </a:p>
        <a:p>
          <a:endParaRPr lang="en-US" sz="1100" b="0" i="0" baseline="0"/>
        </a:p>
        <a:p>
          <a:r>
            <a:rPr lang="en-US" sz="1100" b="0" i="1" baseline="0"/>
            <a:t>3. </a:t>
          </a:r>
          <a:r>
            <a:rPr lang="en-US" sz="1100" b="0" i="1" u="sng" baseline="0"/>
            <a:t>Offsite secondary supply systems</a:t>
          </a:r>
          <a:r>
            <a:rPr lang="en-US" sz="1100" b="0" i="1" baseline="0"/>
            <a:t>: </a:t>
          </a:r>
          <a:r>
            <a:rPr lang="en-US" sz="1100" b="0" i="0" baseline="0"/>
            <a:t>An </a:t>
          </a:r>
          <a:r>
            <a:rPr lang="en-US" sz="1100" b="0" i="0" baseline="0">
              <a:solidFill>
                <a:sysClr val="windowText" lastClr="000000"/>
              </a:solidFill>
            </a:rPr>
            <a:t>offsite secondary redundant system must not have any known co-locations or shared vulnerabilities with the primary water system. This could include shared distribution pipe infrastructure, shared reliance on a substation, or shared water source supply. These types of shared systems increase the likelikhood that the redundant system is vulnerable </a:t>
          </a:r>
          <a:r>
            <a:rPr lang="en-US" sz="1100" b="0" i="0" baseline="0"/>
            <a:t>to the same outage events as the primary system.</a:t>
          </a:r>
        </a:p>
        <a:p>
          <a:endParaRPr lang="en-US" sz="1100" b="0" i="0" baseline="0"/>
        </a:p>
        <a:p>
          <a:r>
            <a:rPr lang="en-US" sz="1100" b="0" i="1" baseline="0"/>
            <a:t>4. </a:t>
          </a:r>
          <a:r>
            <a:rPr lang="en-US" sz="1100" b="0" i="1" u="sng" baseline="0"/>
            <a:t>All systems</a:t>
          </a:r>
          <a:r>
            <a:rPr lang="en-US" sz="1100" b="0" i="1" baseline="0"/>
            <a:t>: </a:t>
          </a:r>
          <a:r>
            <a:rPr lang="en-US" sz="1100" b="0" i="0" baseline="0"/>
            <a:t>The site must provide the ability to achieve </a:t>
          </a:r>
          <a:r>
            <a:rPr lang="en-US" sz="1100" b="0" i="0" baseline="0">
              <a:solidFill>
                <a:sysClr val="windowText" lastClr="000000"/>
              </a:solidFill>
            </a:rPr>
            <a:t>the appropriate water quality that is required for the site and critical loads, such as potable water or ultra-pure water. Necessary treatment methods should be conducted at the load in case the redundant supply does not meet those standards</a:t>
          </a:r>
          <a:r>
            <a:rPr lang="en-US" sz="1100" b="0" i="0" baseline="0"/>
            <a:t>. </a:t>
          </a:r>
        </a:p>
        <a:p>
          <a:endParaRPr lang="en-US" sz="1100" b="0" i="0" baseline="0"/>
        </a:p>
        <a:p>
          <a:r>
            <a:rPr lang="en-US" sz="1100" b="0" i="1" baseline="0"/>
            <a:t>5. </a:t>
          </a:r>
          <a:r>
            <a:rPr lang="en-US" sz="1100" b="0" i="1" u="sng" baseline="0"/>
            <a:t>Storage tanks</a:t>
          </a:r>
          <a:r>
            <a:rPr lang="en-US" sz="1100" b="0" i="0" baseline="0"/>
            <a:t>: The amount of residual disinfectant (e.g., chlorine) in the water, both in the storage tank and throughout the distribution network, should meet </a:t>
          </a:r>
          <a:r>
            <a:rPr lang="en-US" sz="1100" b="0" i="0" baseline="0">
              <a:solidFill>
                <a:sysClr val="windowText" lastClr="000000"/>
              </a:solidFill>
            </a:rPr>
            <a:t>the criteria described in AWWA Manual 20 or equivalent standard, both during regular use and during an outage. The </a:t>
          </a:r>
          <a:r>
            <a:rPr lang="en-US" sz="1100" b="0" i="0" baseline="0"/>
            <a:t>amount of residual disinfectant will be dependent on the tank management, pressure, and network characteristics. Residual disinfectant must be maintained for potable water or non-potable water that comes into contact with humans. Some </a:t>
          </a:r>
          <a:r>
            <a:rPr lang="en-US" sz="1100" b="0" i="0" baseline="0">
              <a:solidFill>
                <a:sysClr val="windowText" lastClr="000000"/>
              </a:solidFill>
            </a:rPr>
            <a:t>strategies to maintain proper levels of residual disinfectant include periodic cleaning, cycling water through the tank, aeration, or chemical dosing.</a:t>
          </a:r>
        </a:p>
        <a:p>
          <a:endParaRPr lang="en-US" sz="1100" b="0" i="0" baseline="0">
            <a:solidFill>
              <a:sysClr val="windowText" lastClr="000000"/>
            </a:solidFill>
          </a:endParaRPr>
        </a:p>
        <a:p>
          <a:r>
            <a:rPr lang="en-US" sz="1100" b="0" i="1" baseline="0">
              <a:solidFill>
                <a:sysClr val="windowText" lastClr="000000"/>
              </a:solidFill>
            </a:rPr>
            <a:t>6. </a:t>
          </a:r>
          <a:r>
            <a:rPr lang="en-US" sz="1100" b="0" i="1" u="sng" baseline="0">
              <a:solidFill>
                <a:sysClr val="windowText" lastClr="000000"/>
              </a:solidFill>
            </a:rPr>
            <a:t>Estimating storage tank capacity</a:t>
          </a:r>
          <a:r>
            <a:rPr lang="en-US" sz="1100" b="0" i="1" baseline="0">
              <a:solidFill>
                <a:sysClr val="windowText" lastClr="000000"/>
              </a:solidFill>
            </a:rPr>
            <a:t>: </a:t>
          </a:r>
          <a:r>
            <a:rPr lang="en-US" sz="1100" b="0" i="0" baseline="0">
              <a:solidFill>
                <a:sysClr val="windowText" lastClr="000000"/>
              </a:solidFill>
            </a:rPr>
            <a:t>The following </a:t>
          </a:r>
          <a:r>
            <a:rPr lang="en-US" sz="1100" b="0" i="0" baseline="0"/>
            <a:t>values are used to define an onsite storage tanks' capacity: "Useable volume", "dead volume", "reserved volume", and "empty volume". Use the diagram below to understand what these values refer to.</a:t>
          </a:r>
        </a:p>
        <a:p>
          <a:r>
            <a:rPr lang="en-US" sz="1100" b="0" i="0">
              <a:solidFill>
                <a:schemeClr val="dk1"/>
              </a:solidFill>
              <a:effectLst/>
              <a:latin typeface="+mn-lt"/>
              <a:ea typeface="+mn-ea"/>
              <a:cs typeface="+mn-cs"/>
            </a:rPr>
            <a:t>     • </a:t>
          </a:r>
          <a:r>
            <a:rPr lang="en-US" sz="1100" b="0" i="1">
              <a:solidFill>
                <a:schemeClr val="dk1"/>
              </a:solidFill>
              <a:effectLst/>
              <a:latin typeface="+mn-lt"/>
              <a:ea typeface="+mn-ea"/>
              <a:cs typeface="+mn-cs"/>
            </a:rPr>
            <a:t>Useable volume</a:t>
          </a:r>
          <a:r>
            <a:rPr lang="en-US" sz="1100" b="0" i="0">
              <a:solidFill>
                <a:schemeClr val="dk1"/>
              </a:solidFill>
              <a:effectLst/>
              <a:latin typeface="+mn-lt"/>
              <a:ea typeface="+mn-ea"/>
              <a:cs typeface="+mn-cs"/>
            </a:rPr>
            <a:t>: The storage capacity of the tank(s) that can be used during an outage to supply the critical load(s) assuming</a:t>
          </a:r>
          <a:r>
            <a:rPr lang="en-US" sz="1100" b="0" i="0" baseline="0">
              <a:solidFill>
                <a:schemeClr val="dk1"/>
              </a:solidFill>
              <a:effectLst/>
              <a:latin typeface="+mn-lt"/>
              <a:ea typeface="+mn-ea"/>
              <a:cs typeface="+mn-cs"/>
            </a:rPr>
            <a:t> the tank were full</a:t>
          </a:r>
          <a:r>
            <a:rPr lang="en-US" sz="1100" b="0" i="0">
              <a:solidFill>
                <a:schemeClr val="dk1"/>
              </a:solidFill>
              <a:effectLst/>
              <a:latin typeface="+mn-lt"/>
              <a:ea typeface="+mn-ea"/>
              <a:cs typeface="+mn-cs"/>
            </a:rPr>
            <a:t>. It is equal to the total storage volume minus the dead volume and reserved volume.</a:t>
          </a: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i="1">
              <a:solidFill>
                <a:schemeClr val="dk1"/>
              </a:solidFill>
              <a:effectLst/>
              <a:latin typeface="+mn-lt"/>
              <a:ea typeface="+mn-ea"/>
              <a:cs typeface="+mn-cs"/>
            </a:rPr>
            <a:t>Dead volume</a:t>
          </a:r>
          <a:r>
            <a:rPr lang="en-US" sz="1100" b="0" i="0">
              <a:solidFill>
                <a:schemeClr val="dk1"/>
              </a:solidFill>
              <a:effectLst/>
              <a:latin typeface="+mn-lt"/>
              <a:ea typeface="+mn-ea"/>
              <a:cs typeface="+mn-cs"/>
            </a:rPr>
            <a:t>: The volume of water at</a:t>
          </a:r>
          <a:r>
            <a:rPr lang="en-US" sz="1100" b="0" i="0" baseline="0">
              <a:solidFill>
                <a:schemeClr val="dk1"/>
              </a:solidFill>
              <a:effectLst/>
              <a:latin typeface="+mn-lt"/>
              <a:ea typeface="+mn-ea"/>
              <a:cs typeface="+mn-cs"/>
            </a:rPr>
            <a:t> the bottom of the tank that, w</a:t>
          </a:r>
          <a:r>
            <a:rPr lang="en-US" sz="1100" b="0" i="0">
              <a:solidFill>
                <a:schemeClr val="dk1"/>
              </a:solidFill>
              <a:effectLst/>
              <a:latin typeface="+mn-lt"/>
              <a:ea typeface="+mn-ea"/>
              <a:cs typeface="+mn-cs"/>
            </a:rPr>
            <a:t>hen the water level reaches</a:t>
          </a:r>
          <a:r>
            <a:rPr lang="en-US" sz="1100" b="0" i="0" baseline="0">
              <a:solidFill>
                <a:schemeClr val="dk1"/>
              </a:solidFill>
              <a:effectLst/>
              <a:latin typeface="+mn-lt"/>
              <a:ea typeface="+mn-ea"/>
              <a:cs typeface="+mn-cs"/>
            </a:rPr>
            <a:t> this level</a:t>
          </a:r>
          <a:r>
            <a:rPr lang="en-US" sz="1100" b="0" i="0">
              <a:solidFill>
                <a:schemeClr val="dk1"/>
              </a:solidFill>
              <a:effectLst/>
              <a:latin typeface="+mn-lt"/>
              <a:ea typeface="+mn-ea"/>
              <a:cs typeface="+mn-cs"/>
            </a:rPr>
            <a:t>,</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there is not enough head to supply the system. This level depends on the elevation of the tank(s) and the system pressure requirement. This volume may be nominal but it is important not to include it in the usable tank volume to receive an accurate runtime estimate.</a:t>
          </a: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i="1">
              <a:solidFill>
                <a:schemeClr val="dk1"/>
              </a:solidFill>
              <a:effectLst/>
              <a:latin typeface="+mn-lt"/>
              <a:ea typeface="+mn-ea"/>
              <a:cs typeface="+mn-cs"/>
            </a:rPr>
            <a:t>Reserved volume</a:t>
          </a:r>
          <a:r>
            <a:rPr lang="en-US" sz="1100" b="0" i="0">
              <a:solidFill>
                <a:schemeClr val="dk1"/>
              </a:solidFill>
              <a:effectLst/>
              <a:latin typeface="+mn-lt"/>
              <a:ea typeface="+mn-ea"/>
              <a:cs typeface="+mn-cs"/>
            </a:rPr>
            <a:t>: Tank volume that must be reserved for emergency fire suppression requirements or</a:t>
          </a:r>
          <a:r>
            <a:rPr lang="en-US" sz="1100" b="0" i="0" baseline="0">
              <a:solidFill>
                <a:schemeClr val="dk1"/>
              </a:solidFill>
              <a:effectLst/>
              <a:latin typeface="+mn-lt"/>
              <a:ea typeface="+mn-ea"/>
              <a:cs typeface="+mn-cs"/>
            </a:rPr>
            <a:t> similar uses.</a:t>
          </a:r>
          <a:endParaRPr lang="en-US" sz="1100" b="0" i="0">
            <a:solidFill>
              <a:schemeClr val="dk1"/>
            </a:solidFill>
            <a:effectLst/>
            <a:latin typeface="+mn-lt"/>
            <a:ea typeface="+mn-ea"/>
            <a:cs typeface="+mn-cs"/>
          </a:endParaRP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i="1">
              <a:solidFill>
                <a:schemeClr val="dk1"/>
              </a:solidFill>
              <a:effectLst/>
              <a:latin typeface="+mn-lt"/>
              <a:ea typeface="+mn-ea"/>
              <a:cs typeface="+mn-cs"/>
            </a:rPr>
            <a:t>Empty volume</a:t>
          </a:r>
          <a:r>
            <a:rPr lang="en-US" sz="1100" b="0" i="0">
              <a:solidFill>
                <a:schemeClr val="dk1"/>
              </a:solidFill>
              <a:effectLst/>
              <a:latin typeface="+mn-lt"/>
              <a:ea typeface="+mn-ea"/>
              <a:cs typeface="+mn-cs"/>
            </a:rPr>
            <a:t>: The amount of empty volume at the top of the storage tank before it would be refilled during normal operations. Storage systems could be operated with automatic setpoints, using an automatic control rule to fill from the supply source when the water drops below a certain volume, or with a manual process by the operator. It's not possible to know exactly what the water level will be at the moment of an unexpected outage, so using the greatest typical empty volume that the storage tank could have at any given time will yield a conservative runtime estimate.</a:t>
          </a:r>
          <a:endParaRPr lang="en-US" sz="1100" b="0" i="0" baseline="0"/>
        </a:p>
        <a:p>
          <a:endParaRPr lang="en-US" sz="1100" b="0" i="0" baseline="0"/>
        </a:p>
        <a:p>
          <a:r>
            <a:rPr lang="en-US" sz="1100" b="0" i="0" baseline="0"/>
            <a:t> </a:t>
          </a:r>
        </a:p>
        <a:p>
          <a:endParaRPr lang="en-US" sz="1100" b="0" i="0"/>
        </a:p>
      </xdr:txBody>
    </xdr:sp>
    <xdr:clientData/>
  </xdr:twoCellAnchor>
  <xdr:twoCellAnchor editAs="oneCell">
    <xdr:from>
      <xdr:col>4</xdr:col>
      <xdr:colOff>485775</xdr:colOff>
      <xdr:row>1</xdr:row>
      <xdr:rowOff>28575</xdr:rowOff>
    </xdr:from>
    <xdr:to>
      <xdr:col>7</xdr:col>
      <xdr:colOff>66675</xdr:colOff>
      <xdr:row>4</xdr:row>
      <xdr:rowOff>170554</xdr:rowOff>
    </xdr:to>
    <xdr:pic>
      <xdr:nvPicPr>
        <xdr:cNvPr id="3" name="Picture 2">
          <a:extLst>
            <a:ext uri="{FF2B5EF4-FFF2-40B4-BE49-F238E27FC236}">
              <a16:creationId xmlns:a16="http://schemas.microsoft.com/office/drawing/2014/main" id="{0E87C5C4-10EF-4ADF-B774-5695DF0B0CF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808"/>
        <a:stretch/>
      </xdr:blipFill>
      <xdr:spPr bwMode="auto">
        <a:xfrm>
          <a:off x="2924175" y="219075"/>
          <a:ext cx="1409700" cy="713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314622</xdr:colOff>
      <xdr:row>52</xdr:row>
      <xdr:rowOff>151347</xdr:rowOff>
    </xdr:from>
    <xdr:to>
      <xdr:col>16</xdr:col>
      <xdr:colOff>20325</xdr:colOff>
      <xdr:row>62</xdr:row>
      <xdr:rowOff>133927</xdr:rowOff>
    </xdr:to>
    <xdr:grpSp>
      <xdr:nvGrpSpPr>
        <xdr:cNvPr id="4" name="Group 3">
          <a:extLst>
            <a:ext uri="{FF2B5EF4-FFF2-40B4-BE49-F238E27FC236}">
              <a16:creationId xmlns:a16="http://schemas.microsoft.com/office/drawing/2014/main" id="{FF0C5CEF-0DCF-460F-B6BB-2132403FA7E4}"/>
            </a:ext>
          </a:extLst>
        </xdr:cNvPr>
        <xdr:cNvGrpSpPr/>
      </xdr:nvGrpSpPr>
      <xdr:grpSpPr>
        <a:xfrm>
          <a:off x="8177077" y="10057347"/>
          <a:ext cx="1524112" cy="1887580"/>
          <a:chOff x="1798108" y="8477250"/>
          <a:chExt cx="1531935" cy="1887580"/>
        </a:xfrm>
      </xdr:grpSpPr>
      <xdr:sp macro="" textlink="">
        <xdr:nvSpPr>
          <xdr:cNvPr id="13" name="Freeform: Shape 12">
            <a:extLst>
              <a:ext uri="{FF2B5EF4-FFF2-40B4-BE49-F238E27FC236}">
                <a16:creationId xmlns:a16="http://schemas.microsoft.com/office/drawing/2014/main" id="{37B5B239-A2B8-4D20-A03D-3479CAEF32B0}"/>
              </a:ext>
            </a:extLst>
          </xdr:cNvPr>
          <xdr:cNvSpPr/>
        </xdr:nvSpPr>
        <xdr:spPr>
          <a:xfrm>
            <a:off x="1807633" y="9206050"/>
            <a:ext cx="1520825" cy="118942"/>
          </a:xfrm>
          <a:custGeom>
            <a:avLst/>
            <a:gdLst>
              <a:gd name="connsiteX0" fmla="*/ 0 w 1504950"/>
              <a:gd name="connsiteY0" fmla="*/ 48335 h 48558"/>
              <a:gd name="connsiteX1" fmla="*/ 180975 w 1504950"/>
              <a:gd name="connsiteY1" fmla="*/ 10235 h 48558"/>
              <a:gd name="connsiteX2" fmla="*/ 457200 w 1504950"/>
              <a:gd name="connsiteY2" fmla="*/ 48335 h 48558"/>
              <a:gd name="connsiteX3" fmla="*/ 752475 w 1504950"/>
              <a:gd name="connsiteY3" fmla="*/ 19760 h 48558"/>
              <a:gd name="connsiteX4" fmla="*/ 1076325 w 1504950"/>
              <a:gd name="connsiteY4" fmla="*/ 48335 h 48558"/>
              <a:gd name="connsiteX5" fmla="*/ 1428750 w 1504950"/>
              <a:gd name="connsiteY5" fmla="*/ 710 h 48558"/>
              <a:gd name="connsiteX6" fmla="*/ 1504950 w 1504950"/>
              <a:gd name="connsiteY6" fmla="*/ 19760 h 48558"/>
              <a:gd name="connsiteX7" fmla="*/ 1504950 w 1504950"/>
              <a:gd name="connsiteY7" fmla="*/ 19760 h 48558"/>
              <a:gd name="connsiteX0" fmla="*/ 0 w 1524000"/>
              <a:gd name="connsiteY0" fmla="*/ 76910 h 76910"/>
              <a:gd name="connsiteX1" fmla="*/ 200025 w 1524000"/>
              <a:gd name="connsiteY1" fmla="*/ 10235 h 76910"/>
              <a:gd name="connsiteX2" fmla="*/ 476250 w 1524000"/>
              <a:gd name="connsiteY2" fmla="*/ 48335 h 76910"/>
              <a:gd name="connsiteX3" fmla="*/ 771525 w 1524000"/>
              <a:gd name="connsiteY3" fmla="*/ 19760 h 76910"/>
              <a:gd name="connsiteX4" fmla="*/ 1095375 w 1524000"/>
              <a:gd name="connsiteY4" fmla="*/ 48335 h 76910"/>
              <a:gd name="connsiteX5" fmla="*/ 1447800 w 1524000"/>
              <a:gd name="connsiteY5" fmla="*/ 710 h 76910"/>
              <a:gd name="connsiteX6" fmla="*/ 1524000 w 1524000"/>
              <a:gd name="connsiteY6" fmla="*/ 19760 h 76910"/>
              <a:gd name="connsiteX7" fmla="*/ 1524000 w 1524000"/>
              <a:gd name="connsiteY7" fmla="*/ 19760 h 76910"/>
              <a:gd name="connsiteX0" fmla="*/ 0 w 1524000"/>
              <a:gd name="connsiteY0" fmla="*/ 95498 h 95498"/>
              <a:gd name="connsiteX1" fmla="*/ 219075 w 1524000"/>
              <a:gd name="connsiteY1" fmla="*/ 248 h 95498"/>
              <a:gd name="connsiteX2" fmla="*/ 476250 w 1524000"/>
              <a:gd name="connsiteY2" fmla="*/ 66923 h 95498"/>
              <a:gd name="connsiteX3" fmla="*/ 771525 w 1524000"/>
              <a:gd name="connsiteY3" fmla="*/ 38348 h 95498"/>
              <a:gd name="connsiteX4" fmla="*/ 1095375 w 1524000"/>
              <a:gd name="connsiteY4" fmla="*/ 66923 h 95498"/>
              <a:gd name="connsiteX5" fmla="*/ 1447800 w 1524000"/>
              <a:gd name="connsiteY5" fmla="*/ 19298 h 95498"/>
              <a:gd name="connsiteX6" fmla="*/ 1524000 w 1524000"/>
              <a:gd name="connsiteY6" fmla="*/ 38348 h 95498"/>
              <a:gd name="connsiteX7" fmla="*/ 1524000 w 1524000"/>
              <a:gd name="connsiteY7" fmla="*/ 38348 h 95498"/>
              <a:gd name="connsiteX0" fmla="*/ 0 w 1524000"/>
              <a:gd name="connsiteY0" fmla="*/ 95274 h 105224"/>
              <a:gd name="connsiteX1" fmla="*/ 219075 w 1524000"/>
              <a:gd name="connsiteY1" fmla="*/ 24 h 105224"/>
              <a:gd name="connsiteX2" fmla="*/ 514350 w 1524000"/>
              <a:gd name="connsiteY2" fmla="*/ 104799 h 105224"/>
              <a:gd name="connsiteX3" fmla="*/ 771525 w 1524000"/>
              <a:gd name="connsiteY3" fmla="*/ 38124 h 105224"/>
              <a:gd name="connsiteX4" fmla="*/ 1095375 w 1524000"/>
              <a:gd name="connsiteY4" fmla="*/ 66699 h 105224"/>
              <a:gd name="connsiteX5" fmla="*/ 1447800 w 1524000"/>
              <a:gd name="connsiteY5" fmla="*/ 19074 h 105224"/>
              <a:gd name="connsiteX6" fmla="*/ 1524000 w 1524000"/>
              <a:gd name="connsiteY6" fmla="*/ 38124 h 105224"/>
              <a:gd name="connsiteX7" fmla="*/ 1524000 w 1524000"/>
              <a:gd name="connsiteY7" fmla="*/ 38124 h 105224"/>
              <a:gd name="connsiteX0" fmla="*/ 0 w 1524000"/>
              <a:gd name="connsiteY0" fmla="*/ 95657 h 105182"/>
              <a:gd name="connsiteX1" fmla="*/ 219075 w 1524000"/>
              <a:gd name="connsiteY1" fmla="*/ 407 h 105182"/>
              <a:gd name="connsiteX2" fmla="*/ 514350 w 1524000"/>
              <a:gd name="connsiteY2" fmla="*/ 105182 h 105182"/>
              <a:gd name="connsiteX3" fmla="*/ 828675 w 1524000"/>
              <a:gd name="connsiteY3" fmla="*/ 407 h 105182"/>
              <a:gd name="connsiteX4" fmla="*/ 1095375 w 1524000"/>
              <a:gd name="connsiteY4" fmla="*/ 67082 h 105182"/>
              <a:gd name="connsiteX5" fmla="*/ 1447800 w 1524000"/>
              <a:gd name="connsiteY5" fmla="*/ 19457 h 105182"/>
              <a:gd name="connsiteX6" fmla="*/ 1524000 w 1524000"/>
              <a:gd name="connsiteY6" fmla="*/ 38507 h 105182"/>
              <a:gd name="connsiteX7" fmla="*/ 1524000 w 1524000"/>
              <a:gd name="connsiteY7" fmla="*/ 38507 h 105182"/>
              <a:gd name="connsiteX0" fmla="*/ 0 w 1524000"/>
              <a:gd name="connsiteY0" fmla="*/ 95274 h 104893"/>
              <a:gd name="connsiteX1" fmla="*/ 219075 w 1524000"/>
              <a:gd name="connsiteY1" fmla="*/ 24 h 104893"/>
              <a:gd name="connsiteX2" fmla="*/ 514350 w 1524000"/>
              <a:gd name="connsiteY2" fmla="*/ 104799 h 104893"/>
              <a:gd name="connsiteX3" fmla="*/ 828675 w 1524000"/>
              <a:gd name="connsiteY3" fmla="*/ 24 h 104893"/>
              <a:gd name="connsiteX4" fmla="*/ 1133475 w 1524000"/>
              <a:gd name="connsiteY4" fmla="*/ 104799 h 104893"/>
              <a:gd name="connsiteX5" fmla="*/ 1447800 w 1524000"/>
              <a:gd name="connsiteY5" fmla="*/ 19074 h 104893"/>
              <a:gd name="connsiteX6" fmla="*/ 1524000 w 1524000"/>
              <a:gd name="connsiteY6" fmla="*/ 38124 h 104893"/>
              <a:gd name="connsiteX7" fmla="*/ 1524000 w 1524000"/>
              <a:gd name="connsiteY7" fmla="*/ 38124 h 104893"/>
              <a:gd name="connsiteX0" fmla="*/ 0 w 1524424"/>
              <a:gd name="connsiteY0" fmla="*/ 95274 h 104893"/>
              <a:gd name="connsiteX1" fmla="*/ 219075 w 1524424"/>
              <a:gd name="connsiteY1" fmla="*/ 24 h 104893"/>
              <a:gd name="connsiteX2" fmla="*/ 514350 w 1524424"/>
              <a:gd name="connsiteY2" fmla="*/ 104799 h 104893"/>
              <a:gd name="connsiteX3" fmla="*/ 828675 w 1524424"/>
              <a:gd name="connsiteY3" fmla="*/ 24 h 104893"/>
              <a:gd name="connsiteX4" fmla="*/ 1133475 w 1524424"/>
              <a:gd name="connsiteY4" fmla="*/ 104799 h 104893"/>
              <a:gd name="connsiteX5" fmla="*/ 1447800 w 1524424"/>
              <a:gd name="connsiteY5" fmla="*/ 19074 h 104893"/>
              <a:gd name="connsiteX6" fmla="*/ 1524000 w 1524424"/>
              <a:gd name="connsiteY6" fmla="*/ 38124 h 104893"/>
              <a:gd name="connsiteX7" fmla="*/ 1476375 w 1524424"/>
              <a:gd name="connsiteY7" fmla="*/ 19074 h 104893"/>
              <a:gd name="connsiteX0" fmla="*/ 0 w 1538662"/>
              <a:gd name="connsiteY0" fmla="*/ 228600 h 238219"/>
              <a:gd name="connsiteX1" fmla="*/ 219075 w 1538662"/>
              <a:gd name="connsiteY1" fmla="*/ 133350 h 238219"/>
              <a:gd name="connsiteX2" fmla="*/ 514350 w 1538662"/>
              <a:gd name="connsiteY2" fmla="*/ 238125 h 238219"/>
              <a:gd name="connsiteX3" fmla="*/ 828675 w 1538662"/>
              <a:gd name="connsiteY3" fmla="*/ 133350 h 238219"/>
              <a:gd name="connsiteX4" fmla="*/ 1133475 w 1538662"/>
              <a:gd name="connsiteY4" fmla="*/ 238125 h 238219"/>
              <a:gd name="connsiteX5" fmla="*/ 1447800 w 1538662"/>
              <a:gd name="connsiteY5" fmla="*/ 152400 h 238219"/>
              <a:gd name="connsiteX6" fmla="*/ 1524000 w 1538662"/>
              <a:gd name="connsiteY6" fmla="*/ 171450 h 238219"/>
              <a:gd name="connsiteX7" fmla="*/ 1200150 w 1538662"/>
              <a:gd name="connsiteY7" fmla="*/ 0 h 238219"/>
              <a:gd name="connsiteX0" fmla="*/ 0 w 1524438"/>
              <a:gd name="connsiteY0" fmla="*/ 295652 h 310368"/>
              <a:gd name="connsiteX1" fmla="*/ 219075 w 1524438"/>
              <a:gd name="connsiteY1" fmla="*/ 200402 h 310368"/>
              <a:gd name="connsiteX2" fmla="*/ 514350 w 1524438"/>
              <a:gd name="connsiteY2" fmla="*/ 305177 h 310368"/>
              <a:gd name="connsiteX3" fmla="*/ 828675 w 1524438"/>
              <a:gd name="connsiteY3" fmla="*/ 200402 h 310368"/>
              <a:gd name="connsiteX4" fmla="*/ 1133475 w 1524438"/>
              <a:gd name="connsiteY4" fmla="*/ 305177 h 310368"/>
              <a:gd name="connsiteX5" fmla="*/ 1266825 w 1524438"/>
              <a:gd name="connsiteY5" fmla="*/ 377 h 310368"/>
              <a:gd name="connsiteX6" fmla="*/ 1524000 w 1524438"/>
              <a:gd name="connsiteY6" fmla="*/ 238502 h 310368"/>
              <a:gd name="connsiteX7" fmla="*/ 1200150 w 1524438"/>
              <a:gd name="connsiteY7" fmla="*/ 67052 h 310368"/>
              <a:gd name="connsiteX0" fmla="*/ 0 w 1525377"/>
              <a:gd name="connsiteY0" fmla="*/ 295727 h 315614"/>
              <a:gd name="connsiteX1" fmla="*/ 219075 w 1525377"/>
              <a:gd name="connsiteY1" fmla="*/ 200477 h 315614"/>
              <a:gd name="connsiteX2" fmla="*/ 514350 w 1525377"/>
              <a:gd name="connsiteY2" fmla="*/ 305252 h 315614"/>
              <a:gd name="connsiteX3" fmla="*/ 828675 w 1525377"/>
              <a:gd name="connsiteY3" fmla="*/ 200477 h 315614"/>
              <a:gd name="connsiteX4" fmla="*/ 1133475 w 1525377"/>
              <a:gd name="connsiteY4" fmla="*/ 305252 h 315614"/>
              <a:gd name="connsiteX5" fmla="*/ 1266825 w 1525377"/>
              <a:gd name="connsiteY5" fmla="*/ 452 h 315614"/>
              <a:gd name="connsiteX6" fmla="*/ 1524000 w 1525377"/>
              <a:gd name="connsiteY6" fmla="*/ 238577 h 315614"/>
              <a:gd name="connsiteX7" fmla="*/ 1371600 w 1525377"/>
              <a:gd name="connsiteY7" fmla="*/ 314777 h 315614"/>
              <a:gd name="connsiteX0" fmla="*/ 0 w 1524000"/>
              <a:gd name="connsiteY0" fmla="*/ 295727 h 310443"/>
              <a:gd name="connsiteX1" fmla="*/ 219075 w 1524000"/>
              <a:gd name="connsiteY1" fmla="*/ 200477 h 310443"/>
              <a:gd name="connsiteX2" fmla="*/ 514350 w 1524000"/>
              <a:gd name="connsiteY2" fmla="*/ 305252 h 310443"/>
              <a:gd name="connsiteX3" fmla="*/ 828675 w 1524000"/>
              <a:gd name="connsiteY3" fmla="*/ 200477 h 310443"/>
              <a:gd name="connsiteX4" fmla="*/ 1133475 w 1524000"/>
              <a:gd name="connsiteY4" fmla="*/ 305252 h 310443"/>
              <a:gd name="connsiteX5" fmla="*/ 1266825 w 1524000"/>
              <a:gd name="connsiteY5" fmla="*/ 452 h 310443"/>
              <a:gd name="connsiteX6" fmla="*/ 1524000 w 1524000"/>
              <a:gd name="connsiteY6" fmla="*/ 238577 h 310443"/>
              <a:gd name="connsiteX0" fmla="*/ 0 w 1524000"/>
              <a:gd name="connsiteY0" fmla="*/ 109400 h 118942"/>
              <a:gd name="connsiteX1" fmla="*/ 219075 w 1524000"/>
              <a:gd name="connsiteY1" fmla="*/ 14150 h 118942"/>
              <a:gd name="connsiteX2" fmla="*/ 514350 w 1524000"/>
              <a:gd name="connsiteY2" fmla="*/ 118925 h 118942"/>
              <a:gd name="connsiteX3" fmla="*/ 828675 w 1524000"/>
              <a:gd name="connsiteY3" fmla="*/ 14150 h 118942"/>
              <a:gd name="connsiteX4" fmla="*/ 1133475 w 1524000"/>
              <a:gd name="connsiteY4" fmla="*/ 118925 h 118942"/>
              <a:gd name="connsiteX5" fmla="*/ 1343025 w 1524000"/>
              <a:gd name="connsiteY5" fmla="*/ 4625 h 118942"/>
              <a:gd name="connsiteX6" fmla="*/ 1524000 w 1524000"/>
              <a:gd name="connsiteY6" fmla="*/ 52250 h 1189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524000" h="118942">
                <a:moveTo>
                  <a:pt x="0" y="109400"/>
                </a:moveTo>
                <a:cubicBezTo>
                  <a:pt x="52387" y="90350"/>
                  <a:pt x="133350" y="12562"/>
                  <a:pt x="219075" y="14150"/>
                </a:cubicBezTo>
                <a:cubicBezTo>
                  <a:pt x="304800" y="15738"/>
                  <a:pt x="412750" y="118925"/>
                  <a:pt x="514350" y="118925"/>
                </a:cubicBezTo>
                <a:cubicBezTo>
                  <a:pt x="615950" y="118925"/>
                  <a:pt x="725488" y="14150"/>
                  <a:pt x="828675" y="14150"/>
                </a:cubicBezTo>
                <a:cubicBezTo>
                  <a:pt x="931862" y="14150"/>
                  <a:pt x="1047750" y="120513"/>
                  <a:pt x="1133475" y="118925"/>
                </a:cubicBezTo>
                <a:cubicBezTo>
                  <a:pt x="1219200" y="117338"/>
                  <a:pt x="1277937" y="15738"/>
                  <a:pt x="1343025" y="4625"/>
                </a:cubicBezTo>
                <a:cubicBezTo>
                  <a:pt x="1408113" y="-6488"/>
                  <a:pt x="1506538" y="-137"/>
                  <a:pt x="1524000" y="52250"/>
                </a:cubicBezTo>
              </a:path>
            </a:pathLst>
          </a:cu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5" name="Straight Connector 14">
            <a:extLst>
              <a:ext uri="{FF2B5EF4-FFF2-40B4-BE49-F238E27FC236}">
                <a16:creationId xmlns:a16="http://schemas.microsoft.com/office/drawing/2014/main" id="{74D32028-C1D2-4849-9948-4D8B4F4D771C}"/>
              </a:ext>
            </a:extLst>
          </xdr:cNvPr>
          <xdr:cNvCxnSpPr/>
        </xdr:nvCxnSpPr>
        <xdr:spPr>
          <a:xfrm flipV="1">
            <a:off x="1817158" y="9277350"/>
            <a:ext cx="351367" cy="323850"/>
          </a:xfrm>
          <a:prstGeom prst="line">
            <a:avLst/>
          </a:prstGeom>
          <a:ln>
            <a:solidFill>
              <a:schemeClr val="accent1"/>
            </a:solidFill>
          </a:ln>
        </xdr:spPr>
        <xdr:style>
          <a:lnRef idx="1">
            <a:schemeClr val="accent5"/>
          </a:lnRef>
          <a:fillRef idx="0">
            <a:schemeClr val="accent5"/>
          </a:fillRef>
          <a:effectRef idx="0">
            <a:schemeClr val="accent5"/>
          </a:effectRef>
          <a:fontRef idx="minor">
            <a:schemeClr val="tx1"/>
          </a:fontRef>
        </xdr:style>
      </xdr:cxnSp>
      <xdr:cxnSp macro="">
        <xdr:nvCxnSpPr>
          <xdr:cNvPr id="17" name="Straight Connector 16">
            <a:extLst>
              <a:ext uri="{FF2B5EF4-FFF2-40B4-BE49-F238E27FC236}">
                <a16:creationId xmlns:a16="http://schemas.microsoft.com/office/drawing/2014/main" id="{097869F4-EEAA-4C2B-AFD0-60A4AF717675}"/>
              </a:ext>
            </a:extLst>
          </xdr:cNvPr>
          <xdr:cNvCxnSpPr/>
        </xdr:nvCxnSpPr>
        <xdr:spPr>
          <a:xfrm flipV="1">
            <a:off x="1798108" y="9344025"/>
            <a:ext cx="532342" cy="476250"/>
          </a:xfrm>
          <a:prstGeom prst="line">
            <a:avLst/>
          </a:prstGeom>
          <a:ln>
            <a:solidFill>
              <a:schemeClr val="accent1"/>
            </a:solidFill>
          </a:ln>
        </xdr:spPr>
        <xdr:style>
          <a:lnRef idx="1">
            <a:schemeClr val="accent5"/>
          </a:lnRef>
          <a:fillRef idx="0">
            <a:schemeClr val="accent5"/>
          </a:fillRef>
          <a:effectRef idx="0">
            <a:schemeClr val="accent5"/>
          </a:effectRef>
          <a:fontRef idx="minor">
            <a:schemeClr val="tx1"/>
          </a:fontRef>
        </xdr:style>
      </xdr:cxnSp>
      <xdr:cxnSp macro="">
        <xdr:nvCxnSpPr>
          <xdr:cNvPr id="19" name="Straight Connector 18">
            <a:extLst>
              <a:ext uri="{FF2B5EF4-FFF2-40B4-BE49-F238E27FC236}">
                <a16:creationId xmlns:a16="http://schemas.microsoft.com/office/drawing/2014/main" id="{C5241DE6-CFD9-457B-A67E-516757CD611C}"/>
              </a:ext>
            </a:extLst>
          </xdr:cNvPr>
          <xdr:cNvCxnSpPr/>
        </xdr:nvCxnSpPr>
        <xdr:spPr>
          <a:xfrm flipV="1">
            <a:off x="1807169" y="9241576"/>
            <a:ext cx="910425" cy="780584"/>
          </a:xfrm>
          <a:prstGeom prst="line">
            <a:avLst/>
          </a:prstGeom>
          <a:ln>
            <a:solidFill>
              <a:schemeClr val="accent1"/>
            </a:solidFill>
          </a:ln>
        </xdr:spPr>
        <xdr:style>
          <a:lnRef idx="1">
            <a:schemeClr val="accent5"/>
          </a:lnRef>
          <a:fillRef idx="0">
            <a:schemeClr val="accent5"/>
          </a:fillRef>
          <a:effectRef idx="0">
            <a:schemeClr val="accent5"/>
          </a:effectRef>
          <a:fontRef idx="minor">
            <a:schemeClr val="tx1"/>
          </a:fontRef>
        </xdr:style>
      </xdr:cxnSp>
      <xdr:cxnSp macro="">
        <xdr:nvCxnSpPr>
          <xdr:cNvPr id="24" name="Straight Connector 23">
            <a:extLst>
              <a:ext uri="{FF2B5EF4-FFF2-40B4-BE49-F238E27FC236}">
                <a16:creationId xmlns:a16="http://schemas.microsoft.com/office/drawing/2014/main" id="{5B5443B0-06A9-4BB0-95D1-89DAF973C9C5}"/>
              </a:ext>
            </a:extLst>
          </xdr:cNvPr>
          <xdr:cNvCxnSpPr/>
        </xdr:nvCxnSpPr>
        <xdr:spPr>
          <a:xfrm flipV="1">
            <a:off x="1815764" y="9325207"/>
            <a:ext cx="1064452" cy="912311"/>
          </a:xfrm>
          <a:prstGeom prst="line">
            <a:avLst/>
          </a:prstGeom>
          <a:ln>
            <a:solidFill>
              <a:schemeClr val="accent1"/>
            </a:solidFill>
          </a:ln>
        </xdr:spPr>
        <xdr:style>
          <a:lnRef idx="1">
            <a:schemeClr val="accent5"/>
          </a:lnRef>
          <a:fillRef idx="0">
            <a:schemeClr val="accent5"/>
          </a:fillRef>
          <a:effectRef idx="0">
            <a:schemeClr val="accent5"/>
          </a:effectRef>
          <a:fontRef idx="minor">
            <a:schemeClr val="tx1"/>
          </a:fontRef>
        </xdr:style>
      </xdr:cxnSp>
      <xdr:cxnSp macro="">
        <xdr:nvCxnSpPr>
          <xdr:cNvPr id="26" name="Straight Connector 25">
            <a:extLst>
              <a:ext uri="{FF2B5EF4-FFF2-40B4-BE49-F238E27FC236}">
                <a16:creationId xmlns:a16="http://schemas.microsoft.com/office/drawing/2014/main" id="{B94FEB15-5210-4DD3-A693-A46AF02C191B}"/>
              </a:ext>
            </a:extLst>
          </xdr:cNvPr>
          <xdr:cNvCxnSpPr/>
        </xdr:nvCxnSpPr>
        <xdr:spPr>
          <a:xfrm flipV="1">
            <a:off x="1963389" y="9227634"/>
            <a:ext cx="1306989" cy="1129761"/>
          </a:xfrm>
          <a:prstGeom prst="line">
            <a:avLst/>
          </a:prstGeom>
          <a:ln>
            <a:solidFill>
              <a:schemeClr val="accent1"/>
            </a:solidFill>
          </a:ln>
        </xdr:spPr>
        <xdr:style>
          <a:lnRef idx="1">
            <a:schemeClr val="accent5"/>
          </a:lnRef>
          <a:fillRef idx="0">
            <a:schemeClr val="accent5"/>
          </a:fillRef>
          <a:effectRef idx="0">
            <a:schemeClr val="accent5"/>
          </a:effectRef>
          <a:fontRef idx="minor">
            <a:schemeClr val="tx1"/>
          </a:fontRef>
        </xdr:style>
      </xdr:cxnSp>
      <xdr:cxnSp macro="">
        <xdr:nvCxnSpPr>
          <xdr:cNvPr id="28" name="Straight Connector 27">
            <a:extLst>
              <a:ext uri="{FF2B5EF4-FFF2-40B4-BE49-F238E27FC236}">
                <a16:creationId xmlns:a16="http://schemas.microsoft.com/office/drawing/2014/main" id="{5B9D539F-2C59-4318-A167-C1D82A3DCA1F}"/>
              </a:ext>
            </a:extLst>
          </xdr:cNvPr>
          <xdr:cNvCxnSpPr>
            <a:endCxn id="7" idx="3"/>
          </xdr:cNvCxnSpPr>
        </xdr:nvCxnSpPr>
        <xdr:spPr>
          <a:xfrm flipV="1">
            <a:off x="2227301" y="9420225"/>
            <a:ext cx="1091632" cy="931596"/>
          </a:xfrm>
          <a:prstGeom prst="line">
            <a:avLst/>
          </a:prstGeom>
          <a:ln>
            <a:solidFill>
              <a:schemeClr val="accent1"/>
            </a:solidFill>
          </a:ln>
        </xdr:spPr>
        <xdr:style>
          <a:lnRef idx="1">
            <a:schemeClr val="accent5"/>
          </a:lnRef>
          <a:fillRef idx="0">
            <a:schemeClr val="accent5"/>
          </a:fillRef>
          <a:effectRef idx="0">
            <a:schemeClr val="accent5"/>
          </a:effectRef>
          <a:fontRef idx="minor">
            <a:schemeClr val="tx1"/>
          </a:fontRef>
        </xdr:style>
      </xdr:cxnSp>
      <xdr:cxnSp macro="">
        <xdr:nvCxnSpPr>
          <xdr:cNvPr id="30" name="Straight Connector 29">
            <a:extLst>
              <a:ext uri="{FF2B5EF4-FFF2-40B4-BE49-F238E27FC236}">
                <a16:creationId xmlns:a16="http://schemas.microsoft.com/office/drawing/2014/main" id="{3DF41A09-60B9-4EF3-92C8-BDF04CAFB4CE}"/>
              </a:ext>
            </a:extLst>
          </xdr:cNvPr>
          <xdr:cNvCxnSpPr/>
        </xdr:nvCxnSpPr>
        <xdr:spPr>
          <a:xfrm flipV="1">
            <a:off x="2477146" y="9664390"/>
            <a:ext cx="835049" cy="700440"/>
          </a:xfrm>
          <a:prstGeom prst="line">
            <a:avLst/>
          </a:prstGeom>
          <a:ln>
            <a:solidFill>
              <a:schemeClr val="accent1"/>
            </a:solidFill>
          </a:ln>
        </xdr:spPr>
        <xdr:style>
          <a:lnRef idx="1">
            <a:schemeClr val="accent5"/>
          </a:lnRef>
          <a:fillRef idx="0">
            <a:schemeClr val="accent5"/>
          </a:fillRef>
          <a:effectRef idx="0">
            <a:schemeClr val="accent5"/>
          </a:effectRef>
          <a:fontRef idx="minor">
            <a:schemeClr val="tx1"/>
          </a:fontRef>
        </xdr:style>
      </xdr:cxnSp>
      <xdr:cxnSp macro="">
        <xdr:nvCxnSpPr>
          <xdr:cNvPr id="33" name="Straight Connector 32">
            <a:extLst>
              <a:ext uri="{FF2B5EF4-FFF2-40B4-BE49-F238E27FC236}">
                <a16:creationId xmlns:a16="http://schemas.microsoft.com/office/drawing/2014/main" id="{67A98FA3-B865-48C6-95C5-A11BE6EAA225}"/>
              </a:ext>
            </a:extLst>
          </xdr:cNvPr>
          <xdr:cNvCxnSpPr/>
        </xdr:nvCxnSpPr>
        <xdr:spPr>
          <a:xfrm flipV="1">
            <a:off x="2745705" y="9878122"/>
            <a:ext cx="575783" cy="481133"/>
          </a:xfrm>
          <a:prstGeom prst="line">
            <a:avLst/>
          </a:prstGeom>
          <a:ln>
            <a:solidFill>
              <a:schemeClr val="accent1"/>
            </a:solidFill>
          </a:ln>
        </xdr:spPr>
        <xdr:style>
          <a:lnRef idx="1">
            <a:schemeClr val="accent5"/>
          </a:lnRef>
          <a:fillRef idx="0">
            <a:schemeClr val="accent5"/>
          </a:fillRef>
          <a:effectRef idx="0">
            <a:schemeClr val="accent5"/>
          </a:effectRef>
          <a:fontRef idx="minor">
            <a:schemeClr val="tx1"/>
          </a:fontRef>
        </xdr:style>
      </xdr:cxnSp>
      <xdr:cxnSp macro="">
        <xdr:nvCxnSpPr>
          <xdr:cNvPr id="35" name="Straight Connector 34">
            <a:extLst>
              <a:ext uri="{FF2B5EF4-FFF2-40B4-BE49-F238E27FC236}">
                <a16:creationId xmlns:a16="http://schemas.microsoft.com/office/drawing/2014/main" id="{6CD8A54D-24DD-46CD-96BC-B996AE31EBC5}"/>
              </a:ext>
            </a:extLst>
          </xdr:cNvPr>
          <xdr:cNvCxnSpPr/>
        </xdr:nvCxnSpPr>
        <xdr:spPr>
          <a:xfrm flipV="1">
            <a:off x="3018910" y="10107078"/>
            <a:ext cx="300353" cy="241956"/>
          </a:xfrm>
          <a:prstGeom prst="line">
            <a:avLst/>
          </a:prstGeom>
          <a:ln>
            <a:solidFill>
              <a:schemeClr val="accent1"/>
            </a:solidFill>
          </a:ln>
        </xdr:spPr>
        <xdr:style>
          <a:lnRef idx="1">
            <a:schemeClr val="accent5"/>
          </a:lnRef>
          <a:fillRef idx="0">
            <a:schemeClr val="accent5"/>
          </a:fillRef>
          <a:effectRef idx="0">
            <a:schemeClr val="accent5"/>
          </a:effectRef>
          <a:fontRef idx="minor">
            <a:schemeClr val="tx1"/>
          </a:fontRef>
        </xdr:style>
      </xdr:cxnSp>
      <xdr:cxnSp macro="">
        <xdr:nvCxnSpPr>
          <xdr:cNvPr id="42" name="Straight Connector 41">
            <a:extLst>
              <a:ext uri="{FF2B5EF4-FFF2-40B4-BE49-F238E27FC236}">
                <a16:creationId xmlns:a16="http://schemas.microsoft.com/office/drawing/2014/main" id="{0BE1F3C2-9828-47A4-B222-B699381CAA63}"/>
              </a:ext>
            </a:extLst>
          </xdr:cNvPr>
          <xdr:cNvCxnSpPr/>
        </xdr:nvCxnSpPr>
        <xdr:spPr>
          <a:xfrm flipV="1">
            <a:off x="1820331" y="9945688"/>
            <a:ext cx="1500187" cy="15875"/>
          </a:xfrm>
          <a:prstGeom prst="line">
            <a:avLst/>
          </a:prstGeom>
          <a:ln w="12700">
            <a:solidFill>
              <a:srgbClr val="FF0000"/>
            </a:solidFill>
            <a:prstDash val="lgDash"/>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B874F1D9-38B9-43DD-8D69-86401E5E6867}"/>
              </a:ext>
            </a:extLst>
          </xdr:cNvPr>
          <xdr:cNvCxnSpPr/>
        </xdr:nvCxnSpPr>
        <xdr:spPr>
          <a:xfrm flipV="1">
            <a:off x="1827210" y="9272588"/>
            <a:ext cx="1502833" cy="15875"/>
          </a:xfrm>
          <a:prstGeom prst="line">
            <a:avLst/>
          </a:prstGeom>
          <a:ln w="12700">
            <a:solidFill>
              <a:srgbClr val="FF0000"/>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7" name="Rectangle: Rounded Corners 6">
            <a:extLst>
              <a:ext uri="{FF2B5EF4-FFF2-40B4-BE49-F238E27FC236}">
                <a16:creationId xmlns:a16="http://schemas.microsoft.com/office/drawing/2014/main" id="{9A11DE2D-2C86-4484-BDA5-4C203E426E0F}"/>
              </a:ext>
            </a:extLst>
          </xdr:cNvPr>
          <xdr:cNvSpPr/>
        </xdr:nvSpPr>
        <xdr:spPr>
          <a:xfrm>
            <a:off x="1807633" y="8477250"/>
            <a:ext cx="1511300" cy="1885950"/>
          </a:xfrm>
          <a:prstGeom prst="roundRect">
            <a:avLst>
              <a:gd name="adj" fmla="val 8491"/>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16</xdr:col>
      <xdr:colOff>53558</xdr:colOff>
      <xdr:row>52</xdr:row>
      <xdr:rowOff>166386</xdr:rowOff>
    </xdr:from>
    <xdr:to>
      <xdr:col>18</xdr:col>
      <xdr:colOff>133350</xdr:colOff>
      <xdr:row>60</xdr:row>
      <xdr:rowOff>97791</xdr:rowOff>
    </xdr:to>
    <xdr:grpSp>
      <xdr:nvGrpSpPr>
        <xdr:cNvPr id="6" name="Group 5">
          <a:extLst>
            <a:ext uri="{FF2B5EF4-FFF2-40B4-BE49-F238E27FC236}">
              <a16:creationId xmlns:a16="http://schemas.microsoft.com/office/drawing/2014/main" id="{4BAC3414-A08D-4350-8E88-35B339FB8EFA}"/>
            </a:ext>
          </a:extLst>
        </xdr:cNvPr>
        <xdr:cNvGrpSpPr/>
      </xdr:nvGrpSpPr>
      <xdr:grpSpPr>
        <a:xfrm>
          <a:off x="9734422" y="10072386"/>
          <a:ext cx="1292064" cy="1455405"/>
          <a:chOff x="3362966" y="8492289"/>
          <a:chExt cx="1296420" cy="1455405"/>
        </a:xfrm>
      </xdr:grpSpPr>
      <xdr:sp macro="" textlink="">
        <xdr:nvSpPr>
          <xdr:cNvPr id="46" name="Left Brace 45">
            <a:extLst>
              <a:ext uri="{FF2B5EF4-FFF2-40B4-BE49-F238E27FC236}">
                <a16:creationId xmlns:a16="http://schemas.microsoft.com/office/drawing/2014/main" id="{9582E9F2-135E-4BCB-9989-E910A0160FA2}"/>
              </a:ext>
            </a:extLst>
          </xdr:cNvPr>
          <xdr:cNvSpPr/>
        </xdr:nvSpPr>
        <xdr:spPr>
          <a:xfrm rot="10800000">
            <a:off x="3362966" y="8492289"/>
            <a:ext cx="141288" cy="1455405"/>
          </a:xfrm>
          <a:prstGeom prst="leftBrace">
            <a:avLst>
              <a:gd name="adj1" fmla="val 65105"/>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47" name="TextBox 46">
            <a:extLst>
              <a:ext uri="{FF2B5EF4-FFF2-40B4-BE49-F238E27FC236}">
                <a16:creationId xmlns:a16="http://schemas.microsoft.com/office/drawing/2014/main" id="{DCF32636-A878-44EA-B50F-4A54056E8823}"/>
              </a:ext>
            </a:extLst>
          </xdr:cNvPr>
          <xdr:cNvSpPr txBox="1"/>
        </xdr:nvSpPr>
        <xdr:spPr>
          <a:xfrm>
            <a:off x="3587933" y="9071741"/>
            <a:ext cx="1071453" cy="530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Useable Tank Volume</a:t>
            </a:r>
          </a:p>
        </xdr:txBody>
      </xdr:sp>
    </xdr:grpSp>
    <xdr:clientData/>
  </xdr:twoCellAnchor>
  <xdr:twoCellAnchor>
    <xdr:from>
      <xdr:col>11</xdr:col>
      <xdr:colOff>89776</xdr:colOff>
      <xdr:row>60</xdr:row>
      <xdr:rowOff>70878</xdr:rowOff>
    </xdr:from>
    <xdr:to>
      <xdr:col>13</xdr:col>
      <xdr:colOff>286849</xdr:colOff>
      <xdr:row>62</xdr:row>
      <xdr:rowOff>161926</xdr:rowOff>
    </xdr:to>
    <xdr:grpSp>
      <xdr:nvGrpSpPr>
        <xdr:cNvPr id="14" name="Group 13">
          <a:extLst>
            <a:ext uri="{FF2B5EF4-FFF2-40B4-BE49-F238E27FC236}">
              <a16:creationId xmlns:a16="http://schemas.microsoft.com/office/drawing/2014/main" id="{0EF516E6-CFC6-4189-AF9D-18FCB0E05B5F}"/>
            </a:ext>
          </a:extLst>
        </xdr:cNvPr>
        <xdr:cNvGrpSpPr/>
      </xdr:nvGrpSpPr>
      <xdr:grpSpPr>
        <a:xfrm>
          <a:off x="6757276" y="11500878"/>
          <a:ext cx="1392028" cy="472048"/>
          <a:chOff x="375545" y="9920781"/>
          <a:chExt cx="1394239" cy="472048"/>
        </a:xfrm>
      </xdr:grpSpPr>
      <xdr:sp macro="" textlink="">
        <xdr:nvSpPr>
          <xdr:cNvPr id="44" name="Left Brace 43">
            <a:extLst>
              <a:ext uri="{FF2B5EF4-FFF2-40B4-BE49-F238E27FC236}">
                <a16:creationId xmlns:a16="http://schemas.microsoft.com/office/drawing/2014/main" id="{F58EB71F-AE94-4CA9-A89D-923395AEE02C}"/>
              </a:ext>
            </a:extLst>
          </xdr:cNvPr>
          <xdr:cNvSpPr/>
        </xdr:nvSpPr>
        <xdr:spPr>
          <a:xfrm>
            <a:off x="1618971" y="9945688"/>
            <a:ext cx="150813" cy="396457"/>
          </a:xfrm>
          <a:prstGeom prst="leftBrace">
            <a:avLst>
              <a:gd name="adj1" fmla="val 2495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48" name="TextBox 47">
            <a:extLst>
              <a:ext uri="{FF2B5EF4-FFF2-40B4-BE49-F238E27FC236}">
                <a16:creationId xmlns:a16="http://schemas.microsoft.com/office/drawing/2014/main" id="{DDC2301B-FEE7-43C7-96AE-5714EDE2C9E3}"/>
              </a:ext>
            </a:extLst>
          </xdr:cNvPr>
          <xdr:cNvSpPr txBox="1"/>
        </xdr:nvSpPr>
        <xdr:spPr>
          <a:xfrm>
            <a:off x="375545" y="9920781"/>
            <a:ext cx="1326609" cy="472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Dead Volume and Reserved Volume </a:t>
            </a:r>
          </a:p>
        </xdr:txBody>
      </xdr:sp>
    </xdr:grpSp>
    <xdr:clientData/>
  </xdr:twoCellAnchor>
  <xdr:twoCellAnchor>
    <xdr:from>
      <xdr:col>11</xdr:col>
      <xdr:colOff>231593</xdr:colOff>
      <xdr:row>52</xdr:row>
      <xdr:rowOff>184685</xdr:rowOff>
    </xdr:from>
    <xdr:to>
      <xdr:col>13</xdr:col>
      <xdr:colOff>517344</xdr:colOff>
      <xdr:row>57</xdr:row>
      <xdr:rowOff>535</xdr:rowOff>
    </xdr:to>
    <xdr:grpSp>
      <xdr:nvGrpSpPr>
        <xdr:cNvPr id="5" name="Group 4">
          <a:extLst>
            <a:ext uri="{FF2B5EF4-FFF2-40B4-BE49-F238E27FC236}">
              <a16:creationId xmlns:a16="http://schemas.microsoft.com/office/drawing/2014/main" id="{9F4A74C6-5F37-4928-8FC7-D5E9456572E6}"/>
            </a:ext>
          </a:extLst>
        </xdr:cNvPr>
        <xdr:cNvGrpSpPr/>
      </xdr:nvGrpSpPr>
      <xdr:grpSpPr>
        <a:xfrm>
          <a:off x="6899093" y="10090685"/>
          <a:ext cx="1480706" cy="768350"/>
          <a:chOff x="517363" y="8510588"/>
          <a:chExt cx="1482726" cy="768350"/>
        </a:xfrm>
      </xdr:grpSpPr>
      <xdr:sp macro="" textlink="">
        <xdr:nvSpPr>
          <xdr:cNvPr id="45" name="Left Brace 44">
            <a:extLst>
              <a:ext uri="{FF2B5EF4-FFF2-40B4-BE49-F238E27FC236}">
                <a16:creationId xmlns:a16="http://schemas.microsoft.com/office/drawing/2014/main" id="{15B28DD5-D644-4440-81CB-49081EB1EF9B}"/>
              </a:ext>
            </a:extLst>
          </xdr:cNvPr>
          <xdr:cNvSpPr/>
        </xdr:nvSpPr>
        <xdr:spPr>
          <a:xfrm>
            <a:off x="1615546" y="8510588"/>
            <a:ext cx="141288" cy="768350"/>
          </a:xfrm>
          <a:prstGeom prst="leftBrace">
            <a:avLst>
              <a:gd name="adj1" fmla="val 65105"/>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49" name="TextBox 48">
            <a:extLst>
              <a:ext uri="{FF2B5EF4-FFF2-40B4-BE49-F238E27FC236}">
                <a16:creationId xmlns:a16="http://schemas.microsoft.com/office/drawing/2014/main" id="{8FBA010C-F1E7-4BED-BD31-082123AC3C8D}"/>
              </a:ext>
            </a:extLst>
          </xdr:cNvPr>
          <xdr:cNvSpPr txBox="1"/>
        </xdr:nvSpPr>
        <xdr:spPr>
          <a:xfrm>
            <a:off x="517363" y="8754644"/>
            <a:ext cx="1482726" cy="276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Empty Volume</a:t>
            </a:r>
            <a:r>
              <a:rPr lang="en-US" sz="1100" b="1" baseline="0">
                <a:solidFill>
                  <a:srgbClr val="FF0000"/>
                </a:solidFill>
              </a:rPr>
              <a:t> </a:t>
            </a:r>
            <a:endParaRPr lang="en-US" sz="1100" b="1">
              <a:solidFill>
                <a:srgbClr val="FF0000"/>
              </a:solidFill>
            </a:endParaRPr>
          </a:p>
        </xdr:txBody>
      </xdr:sp>
    </xdr:grpSp>
    <xdr:clientData/>
  </xdr:twoCellAnchor>
  <xdr:twoCellAnchor>
    <xdr:from>
      <xdr:col>13</xdr:col>
      <xdr:colOff>133350</xdr:colOff>
      <xdr:row>49</xdr:row>
      <xdr:rowOff>171450</xdr:rowOff>
    </xdr:from>
    <xdr:to>
      <xdr:col>16</xdr:col>
      <xdr:colOff>95250</xdr:colOff>
      <xdr:row>52</xdr:row>
      <xdr:rowOff>104660</xdr:rowOff>
    </xdr:to>
    <xdr:sp macro="" textlink="">
      <xdr:nvSpPr>
        <xdr:cNvPr id="36" name="TextBox 35">
          <a:extLst>
            <a:ext uri="{FF2B5EF4-FFF2-40B4-BE49-F238E27FC236}">
              <a16:creationId xmlns:a16="http://schemas.microsoft.com/office/drawing/2014/main" id="{71B6DF5B-DA45-4B12-AB20-88C54EBE48A7}"/>
            </a:ext>
          </a:extLst>
        </xdr:cNvPr>
        <xdr:cNvSpPr txBox="1"/>
      </xdr:nvSpPr>
      <xdr:spPr>
        <a:xfrm>
          <a:off x="8039100" y="9505950"/>
          <a:ext cx="1790700" cy="50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ysClr val="windowText" lastClr="000000"/>
              </a:solidFill>
            </a:rPr>
            <a:t>Onsite</a:t>
          </a:r>
          <a:r>
            <a:rPr lang="en-US" sz="1200" b="1" baseline="0">
              <a:solidFill>
                <a:sysClr val="windowText" lastClr="000000"/>
              </a:solidFill>
            </a:rPr>
            <a:t> Storage Tank Volume Characteristics</a:t>
          </a:r>
          <a:endParaRPr lang="en-US" sz="12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56041-5FEA-466F-B7A4-BA47BF25A151}">
  <sheetPr codeName="Sheet1"/>
  <dimension ref="A1:T14"/>
  <sheetViews>
    <sheetView tabSelected="1" zoomScale="110" zoomScaleNormal="110" workbookViewId="0">
      <selection activeCell="M6" sqref="M6"/>
    </sheetView>
  </sheetViews>
  <sheetFormatPr defaultRowHeight="15" x14ac:dyDescent="0.25"/>
  <cols>
    <col min="1" max="10" width="9.140625" style="10"/>
    <col min="11" max="11" width="9.140625" style="44"/>
    <col min="12" max="12" width="8.85546875" style="44" customWidth="1"/>
    <col min="13" max="20" width="9.140625" style="44"/>
    <col min="21" max="16384" width="9.140625" style="10"/>
  </cols>
  <sheetData>
    <row r="1" spans="1:12" x14ac:dyDescent="0.25">
      <c r="A1" s="58" t="s">
        <v>60</v>
      </c>
    </row>
    <row r="12" spans="1:12" x14ac:dyDescent="0.25">
      <c r="L12" s="47"/>
    </row>
    <row r="14" spans="1:12" x14ac:dyDescent="0.25">
      <c r="L14" s="15"/>
    </row>
  </sheetData>
  <sheetProtection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H38"/>
  <sheetViews>
    <sheetView zoomScaleNormal="100" workbookViewId="0">
      <pane ySplit="8" topLeftCell="A9" activePane="bottomLeft" state="frozen"/>
      <selection pane="bottomLeft" activeCell="B1" sqref="B1"/>
    </sheetView>
  </sheetViews>
  <sheetFormatPr defaultRowHeight="15" outlineLevelRow="1" x14ac:dyDescent="0.25"/>
  <cols>
    <col min="1" max="1" width="2.7109375" style="2" customWidth="1"/>
    <col min="2" max="2" width="10.7109375" style="2" customWidth="1"/>
    <col min="3" max="3" width="41.140625" style="3" customWidth="1"/>
    <col min="4" max="4" width="40.7109375" style="7" customWidth="1"/>
    <col min="5" max="5" width="8.7109375" style="3" customWidth="1"/>
    <col min="6" max="6" width="94.7109375" style="3" customWidth="1"/>
    <col min="7" max="7" width="9.140625" style="2"/>
    <col min="8" max="8" width="51.85546875" style="2" customWidth="1"/>
    <col min="9" max="16384" width="9.140625" style="2"/>
  </cols>
  <sheetData>
    <row r="1" spans="2:8" ht="18.75" x14ac:dyDescent="0.3">
      <c r="B1" s="36" t="s">
        <v>20</v>
      </c>
      <c r="C1" s="35"/>
    </row>
    <row r="2" spans="2:8" ht="15.75" thickBot="1" x14ac:dyDescent="0.3">
      <c r="B2" t="s">
        <v>22</v>
      </c>
      <c r="C2"/>
    </row>
    <row r="3" spans="2:8" ht="15.75" thickBot="1" x14ac:dyDescent="0.3">
      <c r="B3" s="11"/>
      <c r="C3" t="s">
        <v>7</v>
      </c>
    </row>
    <row r="4" spans="2:8" ht="15.75" thickBot="1" x14ac:dyDescent="0.3">
      <c r="B4" s="12"/>
      <c r="C4" t="s">
        <v>8</v>
      </c>
    </row>
    <row r="5" spans="2:8" ht="15.75" thickBot="1" x14ac:dyDescent="0.3">
      <c r="B5" s="61"/>
      <c r="C5" t="s">
        <v>28</v>
      </c>
      <c r="F5" s="2"/>
    </row>
    <row r="6" spans="2:8" ht="15.75" thickBot="1" x14ac:dyDescent="0.3">
      <c r="C6" s="2"/>
      <c r="D6" s="34" t="str">
        <f>IF(section1_missing,"Section 1 inputs are missing. Please enter all required inputs before viewing results.",IF(AND(section2_req,section2_missing),"Section 2 inputs are missing. Please enter all required inputs before viewing results.",IF(AND(section3_req,section3_missing),"Section 3 inputs are missing. Please enter all required inputs before viewing results.","")))</f>
        <v>Section 1 inputs are missing. Please enter all required inputs before viewing results.</v>
      </c>
      <c r="F6" s="2"/>
    </row>
    <row r="7" spans="2:8" ht="47.25" customHeight="1" thickBot="1" x14ac:dyDescent="0.3">
      <c r="C7" s="59" t="s">
        <v>29</v>
      </c>
      <c r="D7" s="64" t="str">
        <f>IF(AND(section2_req,section3_req),runtime_secondary_storage,IF(section3_req,runtime_secondary,IF(section2_req,runtime_storage,"")))</f>
        <v/>
      </c>
      <c r="E7" s="65" t="str">
        <f>IF(ISNUMBER(runtime_days),"days","")</f>
        <v/>
      </c>
      <c r="F7" s="66"/>
    </row>
    <row r="8" spans="2:8" ht="31.5" customHeight="1" thickBot="1" x14ac:dyDescent="0.3">
      <c r="C8" s="60"/>
      <c r="D8" s="62" t="e">
        <f>IF(ISNUMBER(SEARCH("zero days",runtime_days)),0,IF(ISNUMBER(SEARCH("longer than the greatest outage",runtime_days)),4500,runtime_days*24))</f>
        <v>#VALUE!</v>
      </c>
      <c r="E8" s="63" t="s">
        <v>19</v>
      </c>
      <c r="F8" s="67" t="s">
        <v>55</v>
      </c>
      <c r="H8" s="3"/>
    </row>
    <row r="9" spans="2:8" x14ac:dyDescent="0.25">
      <c r="F9" s="2"/>
    </row>
    <row r="10" spans="2:8" ht="15.75" x14ac:dyDescent="0.25">
      <c r="B10" s="45" t="s">
        <v>9</v>
      </c>
      <c r="C10" s="46" t="s">
        <v>10</v>
      </c>
    </row>
    <row r="11" spans="2:8" s="4" customFormat="1" x14ac:dyDescent="0.25">
      <c r="C11" s="5"/>
      <c r="D11" s="8"/>
      <c r="E11" s="5"/>
      <c r="F11" s="5"/>
    </row>
    <row r="12" spans="2:8" s="4" customFormat="1" ht="15.75" outlineLevel="1" thickBot="1" x14ac:dyDescent="0.3">
      <c r="B12" s="16" t="s">
        <v>11</v>
      </c>
      <c r="C12" s="17" t="s">
        <v>17</v>
      </c>
      <c r="D12" s="13" t="s">
        <v>12</v>
      </c>
      <c r="E12" s="17" t="s">
        <v>1</v>
      </c>
      <c r="F12" s="17" t="s">
        <v>13</v>
      </c>
    </row>
    <row r="13" spans="2:8" s="4" customFormat="1" ht="75.75" outlineLevel="1" thickBot="1" x14ac:dyDescent="0.3">
      <c r="B13" s="4">
        <v>1</v>
      </c>
      <c r="C13" s="14" t="s">
        <v>21</v>
      </c>
      <c r="D13" s="55"/>
      <c r="E13" s="1"/>
      <c r="F13" s="14" t="s">
        <v>56</v>
      </c>
      <c r="H13" s="5"/>
    </row>
    <row r="14" spans="2:8" s="4" customFormat="1" ht="60.75" outlineLevel="1" thickBot="1" x14ac:dyDescent="0.3">
      <c r="B14" s="4">
        <v>2</v>
      </c>
      <c r="C14" s="18" t="s">
        <v>30</v>
      </c>
      <c r="D14" s="56"/>
      <c r="E14" s="1" t="s">
        <v>49</v>
      </c>
      <c r="F14" s="14" t="s">
        <v>48</v>
      </c>
    </row>
    <row r="15" spans="2:8" s="4" customFormat="1" x14ac:dyDescent="0.25">
      <c r="C15" s="5"/>
      <c r="D15" s="9"/>
      <c r="E15" s="5"/>
      <c r="F15" s="5"/>
    </row>
    <row r="16" spans="2:8" s="4" customFormat="1" ht="15.75" x14ac:dyDescent="0.25">
      <c r="B16" s="45" t="s">
        <v>14</v>
      </c>
      <c r="C16" s="46" t="s">
        <v>16</v>
      </c>
      <c r="E16" s="5"/>
    </row>
    <row r="17" spans="2:6" s="4" customFormat="1" ht="15" customHeight="1" x14ac:dyDescent="0.25">
      <c r="C17" s="33" t="str">
        <f>IF(section2_req,"","This section is not required based on your previous inputs.")</f>
        <v>This section is not required based on your previous inputs.</v>
      </c>
      <c r="D17" s="5"/>
      <c r="E17" s="5"/>
      <c r="F17" s="5"/>
    </row>
    <row r="18" spans="2:6" s="4" customFormat="1" ht="15" customHeight="1" outlineLevel="1" thickBot="1" x14ac:dyDescent="0.3">
      <c r="B18" s="16" t="s">
        <v>11</v>
      </c>
      <c r="C18" s="17" t="s">
        <v>17</v>
      </c>
      <c r="D18" s="13" t="s">
        <v>12</v>
      </c>
      <c r="E18" s="17" t="s">
        <v>1</v>
      </c>
      <c r="F18" s="17" t="s">
        <v>13</v>
      </c>
    </row>
    <row r="19" spans="2:6" s="4" customFormat="1" ht="45.75" outlineLevel="1" thickBot="1" x14ac:dyDescent="0.3">
      <c r="B19" s="4">
        <v>1</v>
      </c>
      <c r="C19" s="15" t="s">
        <v>52</v>
      </c>
      <c r="D19" s="55"/>
      <c r="E19" s="5" t="s">
        <v>2</v>
      </c>
      <c r="F19" s="15" t="s">
        <v>59</v>
      </c>
    </row>
    <row r="20" spans="2:6" s="4" customFormat="1" ht="30.75" outlineLevel="1" thickBot="1" x14ac:dyDescent="0.3">
      <c r="B20" s="4">
        <v>2</v>
      </c>
      <c r="C20" s="15" t="s">
        <v>34</v>
      </c>
      <c r="D20" s="55"/>
      <c r="E20" s="5" t="s">
        <v>2</v>
      </c>
      <c r="F20" s="15" t="s">
        <v>57</v>
      </c>
    </row>
    <row r="21" spans="2:6" s="4" customFormat="1" ht="75.75" outlineLevel="1" thickBot="1" x14ac:dyDescent="0.3">
      <c r="B21" s="4">
        <v>3</v>
      </c>
      <c r="C21" s="15" t="s">
        <v>23</v>
      </c>
      <c r="D21" s="55"/>
      <c r="E21" s="5"/>
      <c r="F21" s="15" t="s">
        <v>53</v>
      </c>
    </row>
    <row r="22" spans="2:6" s="4" customFormat="1" x14ac:dyDescent="0.25">
      <c r="C22" s="6"/>
      <c r="D22" s="8"/>
      <c r="E22" s="5"/>
      <c r="F22" s="5"/>
    </row>
    <row r="23" spans="2:6" s="4" customFormat="1" ht="15" customHeight="1" x14ac:dyDescent="0.25">
      <c r="B23" s="45" t="s">
        <v>15</v>
      </c>
      <c r="C23" s="46" t="s">
        <v>36</v>
      </c>
      <c r="D23" s="5"/>
      <c r="E23" s="5"/>
      <c r="F23" s="5"/>
    </row>
    <row r="24" spans="2:6" x14ac:dyDescent="0.25">
      <c r="B24" s="4"/>
      <c r="C24" s="33" t="str">
        <f>IF(section3_req,"","This section is not required based on your previous inputs.")</f>
        <v>This section is not required based on your previous inputs.</v>
      </c>
    </row>
    <row r="25" spans="2:6" s="4" customFormat="1" ht="15" customHeight="1" outlineLevel="1" thickBot="1" x14ac:dyDescent="0.3">
      <c r="B25" s="16" t="s">
        <v>11</v>
      </c>
      <c r="C25" s="17" t="s">
        <v>17</v>
      </c>
      <c r="D25" s="13" t="s">
        <v>12</v>
      </c>
      <c r="E25" s="17" t="s">
        <v>1</v>
      </c>
      <c r="F25" s="17" t="s">
        <v>13</v>
      </c>
    </row>
    <row r="26" spans="2:6" s="4" customFormat="1" ht="30.75" outlineLevel="1" thickBot="1" x14ac:dyDescent="0.3">
      <c r="B26" s="4">
        <v>1</v>
      </c>
      <c r="C26" s="15" t="s">
        <v>40</v>
      </c>
      <c r="D26" s="55"/>
      <c r="E26" s="5" t="s">
        <v>35</v>
      </c>
      <c r="F26" s="15" t="s">
        <v>50</v>
      </c>
    </row>
    <row r="27" spans="2:6" s="4" customFormat="1" ht="75.75" outlineLevel="1" thickBot="1" x14ac:dyDescent="0.3">
      <c r="B27" s="4">
        <v>2</v>
      </c>
      <c r="C27" s="15" t="s">
        <v>41</v>
      </c>
      <c r="D27" s="55"/>
      <c r="E27" s="5"/>
      <c r="F27" s="15" t="s">
        <v>33</v>
      </c>
    </row>
    <row r="28" spans="2:6" s="4" customFormat="1" ht="90" x14ac:dyDescent="0.25">
      <c r="B28" s="4">
        <v>3</v>
      </c>
      <c r="C28" s="5" t="s">
        <v>43</v>
      </c>
      <c r="D28" s="57">
        <f>daily_load/24/60*1.5</f>
        <v>0</v>
      </c>
      <c r="E28" s="5" t="s">
        <v>44</v>
      </c>
      <c r="F28" s="5" t="s">
        <v>51</v>
      </c>
    </row>
    <row r="29" spans="2:6" s="4" customFormat="1" x14ac:dyDescent="0.25">
      <c r="C29" s="5"/>
      <c r="D29" s="8"/>
      <c r="E29" s="5"/>
      <c r="F29" s="5"/>
    </row>
    <row r="30" spans="2:6" s="4" customFormat="1" x14ac:dyDescent="0.25">
      <c r="C30" s="5"/>
      <c r="D30" s="8"/>
      <c r="E30" s="5"/>
      <c r="F30" s="5"/>
    </row>
    <row r="31" spans="2:6" s="4" customFormat="1" x14ac:dyDescent="0.25">
      <c r="C31" s="5"/>
      <c r="D31" s="8"/>
      <c r="E31" s="5"/>
      <c r="F31" s="5"/>
    </row>
    <row r="32" spans="2:6" s="4" customFormat="1" x14ac:dyDescent="0.25">
      <c r="C32" s="5"/>
      <c r="D32" s="8"/>
      <c r="E32" s="5"/>
      <c r="F32" s="5"/>
    </row>
    <row r="33" spans="3:6" s="4" customFormat="1" x14ac:dyDescent="0.25">
      <c r="C33" s="5"/>
      <c r="D33" s="8"/>
      <c r="E33" s="5"/>
      <c r="F33" s="5"/>
    </row>
    <row r="34" spans="3:6" s="4" customFormat="1" x14ac:dyDescent="0.25">
      <c r="C34" s="5"/>
      <c r="D34" s="8"/>
      <c r="E34" s="5"/>
      <c r="F34" s="5"/>
    </row>
    <row r="35" spans="3:6" s="4" customFormat="1" x14ac:dyDescent="0.25">
      <c r="C35" s="5"/>
      <c r="D35" s="8"/>
      <c r="E35" s="5"/>
      <c r="F35" s="5"/>
    </row>
    <row r="36" spans="3:6" s="4" customFormat="1" x14ac:dyDescent="0.25">
      <c r="C36" s="5"/>
      <c r="D36" s="8"/>
      <c r="E36" s="5"/>
      <c r="F36" s="5"/>
    </row>
    <row r="37" spans="3:6" s="4" customFormat="1" x14ac:dyDescent="0.25">
      <c r="C37" s="5"/>
      <c r="D37" s="8"/>
      <c r="E37" s="5"/>
      <c r="F37" s="5"/>
    </row>
    <row r="38" spans="3:6" s="4" customFormat="1" x14ac:dyDescent="0.25">
      <c r="C38" s="5"/>
      <c r="D38" s="8"/>
      <c r="E38" s="5"/>
      <c r="F38" s="5"/>
    </row>
  </sheetData>
  <sheetProtection sheet="1" objects="1" scenarios="1"/>
  <mergeCells count="1">
    <mergeCell ref="C7:C8"/>
  </mergeCells>
  <conditionalFormatting sqref="B19:F21">
    <cfRule type="expression" dxfId="3" priority="7">
      <formula>section2_req=FALSE</formula>
    </cfRule>
  </conditionalFormatting>
  <conditionalFormatting sqref="B26:F27 B28:C28 E28:F28">
    <cfRule type="expression" dxfId="2" priority="5">
      <formula>section3_req=FALSE</formula>
    </cfRule>
  </conditionalFormatting>
  <conditionalFormatting sqref="D7:F8">
    <cfRule type="expression" dxfId="0" priority="2">
      <formula>ISNUMBER(SEARCH("inputs are missing",$D$6))</formula>
    </cfRule>
  </conditionalFormatting>
  <conditionalFormatting sqref="D28">
    <cfRule type="expression" dxfId="1" priority="1">
      <formula>section3_req=FALSE</formula>
    </cfRule>
  </conditionalFormatting>
  <dataValidations count="1">
    <dataValidation type="decimal" allowBlank="1" showErrorMessage="1" errorTitle="Invalid Entry" error="This value cannot be greater than the useable storage capacity." sqref="D20" xr:uid="{A5ADEC5F-F179-49E5-BE68-FFD6617E459F}">
      <formula1>0</formula1>
      <formula2>D19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446E8D5-E6C4-4EFD-AD2A-10D88ABEBC5F}">
          <x14:formula1>
            <xm:f>'Look Up'!$B$4:$B$6</xm:f>
          </x14:formula1>
          <xm:sqref>D13</xm:sqref>
        </x14:dataValidation>
        <x14:dataValidation type="list" allowBlank="1" showErrorMessage="1" xr:uid="{D1526D8E-34C5-4B55-868B-D7DF57FA4B7F}">
          <x14:formula1>
            <xm:f>'Look Up'!$B$15:$B$19</xm:f>
          </x14:formula1>
          <xm:sqref>D21 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EF9D9-88DF-48C0-A4B9-5846A7951F47}">
  <sheetPr codeName="Sheet3"/>
  <dimension ref="B3:J22"/>
  <sheetViews>
    <sheetView workbookViewId="0">
      <selection activeCell="E22" sqref="E22"/>
    </sheetView>
  </sheetViews>
  <sheetFormatPr defaultRowHeight="15" x14ac:dyDescent="0.25"/>
  <cols>
    <col min="2" max="2" width="18" customWidth="1"/>
    <col min="7" max="7" width="36" customWidth="1"/>
  </cols>
  <sheetData>
    <row r="3" spans="2:10" x14ac:dyDescent="0.25">
      <c r="B3" s="40" t="s">
        <v>0</v>
      </c>
      <c r="C3" s="31"/>
      <c r="D3" s="31"/>
      <c r="E3" s="31"/>
      <c r="F3" s="31"/>
      <c r="G3" s="31"/>
      <c r="H3" s="31"/>
      <c r="I3" s="31"/>
      <c r="J3" s="31"/>
    </row>
    <row r="4" spans="2:10" x14ac:dyDescent="0.25">
      <c r="B4" s="19" t="s">
        <v>54</v>
      </c>
      <c r="C4" s="25"/>
      <c r="D4" s="25"/>
      <c r="E4" s="25"/>
      <c r="F4" s="25"/>
      <c r="G4" s="25"/>
      <c r="H4" s="21"/>
      <c r="I4" s="31"/>
      <c r="J4" s="31"/>
    </row>
    <row r="5" spans="2:10" x14ac:dyDescent="0.25">
      <c r="B5" s="21" t="s">
        <v>46</v>
      </c>
      <c r="C5" s="31"/>
      <c r="D5" s="31"/>
      <c r="E5" s="31"/>
      <c r="F5" s="31"/>
      <c r="G5" s="31"/>
      <c r="H5" s="21"/>
      <c r="I5" s="31"/>
      <c r="J5" s="31"/>
    </row>
    <row r="6" spans="2:10" x14ac:dyDescent="0.25">
      <c r="B6" s="23" t="s">
        <v>47</v>
      </c>
      <c r="C6" s="27"/>
      <c r="D6" s="27"/>
      <c r="E6" s="27"/>
      <c r="F6" s="27"/>
      <c r="G6" s="27"/>
      <c r="H6" s="21"/>
      <c r="I6" s="31"/>
      <c r="J6" s="31"/>
    </row>
    <row r="8" spans="2:10" x14ac:dyDescent="0.25">
      <c r="B8" s="29" t="s">
        <v>3</v>
      </c>
      <c r="E8" s="39" t="s">
        <v>31</v>
      </c>
    </row>
    <row r="9" spans="2:10" x14ac:dyDescent="0.25">
      <c r="B9" s="30" t="s">
        <v>4</v>
      </c>
      <c r="E9" s="19" t="s">
        <v>14</v>
      </c>
      <c r="F9" s="37" t="b">
        <f>OR(system_type=storage,system_type=secondary_tank)</f>
        <v>0</v>
      </c>
    </row>
    <row r="10" spans="2:10" x14ac:dyDescent="0.25">
      <c r="E10" s="43" t="s">
        <v>15</v>
      </c>
      <c r="F10" s="38" t="b">
        <f>OR(system_type=secondary_tank,system_type=secondary_no_tank)</f>
        <v>0</v>
      </c>
    </row>
    <row r="11" spans="2:10" x14ac:dyDescent="0.25">
      <c r="B11" s="29" t="s">
        <v>6</v>
      </c>
    </row>
    <row r="12" spans="2:10" x14ac:dyDescent="0.25">
      <c r="B12" s="30" t="s">
        <v>5</v>
      </c>
      <c r="E12" s="39" t="s">
        <v>32</v>
      </c>
    </row>
    <row r="13" spans="2:10" x14ac:dyDescent="0.25">
      <c r="E13" s="19" t="s">
        <v>9</v>
      </c>
      <c r="F13" s="26" t="b">
        <f>IF(COUNTA(Calculator!D13:D14)=2,FALSE,TRUE)</f>
        <v>1</v>
      </c>
    </row>
    <row r="14" spans="2:10" x14ac:dyDescent="0.25">
      <c r="B14" s="39" t="s">
        <v>58</v>
      </c>
      <c r="E14" s="21" t="s">
        <v>14</v>
      </c>
      <c r="F14" s="32" t="b">
        <f>IF(COUNTA(Calculator!D19:D21)=3,FALSE,TRUE)</f>
        <v>1</v>
      </c>
      <c r="G14" s="31"/>
    </row>
    <row r="15" spans="2:10" x14ac:dyDescent="0.25">
      <c r="B15" s="51" t="s">
        <v>24</v>
      </c>
      <c r="C15" s="20">
        <v>5</v>
      </c>
      <c r="E15" s="43" t="s">
        <v>15</v>
      </c>
      <c r="F15" s="28" t="b">
        <f>IF(COUNTA(Calculator!D26:D27)=2,FALSE,TRUE)</f>
        <v>1</v>
      </c>
      <c r="G15" s="31"/>
    </row>
    <row r="16" spans="2:10" x14ac:dyDescent="0.25">
      <c r="B16" s="52" t="s">
        <v>25</v>
      </c>
      <c r="C16" s="22">
        <v>15</v>
      </c>
      <c r="F16" s="31"/>
      <c r="G16" s="31"/>
    </row>
    <row r="17" spans="2:10" x14ac:dyDescent="0.25">
      <c r="B17" s="52" t="s">
        <v>61</v>
      </c>
      <c r="C17" s="22">
        <v>25</v>
      </c>
      <c r="E17" s="39" t="s">
        <v>37</v>
      </c>
    </row>
    <row r="18" spans="2:10" x14ac:dyDescent="0.25">
      <c r="B18" s="52" t="s">
        <v>26</v>
      </c>
      <c r="C18" s="22">
        <v>35</v>
      </c>
      <c r="E18" s="19" t="s">
        <v>38</v>
      </c>
      <c r="F18" s="25"/>
      <c r="G18" s="25"/>
      <c r="H18" s="25"/>
      <c r="I18" s="49" t="str">
        <f>IF(section2_req,(storage_useable-fill_line_storage)*(1-wlf_storage/100)/daily_load,"")</f>
        <v/>
      </c>
      <c r="J18" s="41"/>
    </row>
    <row r="19" spans="2:10" ht="30" x14ac:dyDescent="0.25">
      <c r="B19" s="53" t="s">
        <v>27</v>
      </c>
      <c r="C19" s="24">
        <v>45</v>
      </c>
      <c r="E19" s="21" t="s">
        <v>39</v>
      </c>
      <c r="F19" s="31"/>
      <c r="G19" s="31"/>
      <c r="H19" s="31"/>
      <c r="I19" s="50" t="str">
        <f>IF(AND(section3_req,section2_req=FALSE),IF(secondary_supply*(1-wlf_onsite_supply/100)&gt;peak_load,"The expected runtime is longer than the greatest outage modeled in the TRN.","The expected runtime is zero days because the secondary supply is not sufficient to meet the peak load."),"")</f>
        <v/>
      </c>
      <c r="J19" s="42"/>
    </row>
    <row r="20" spans="2:10" x14ac:dyDescent="0.25">
      <c r="B20" s="54"/>
      <c r="E20" s="43" t="s">
        <v>45</v>
      </c>
      <c r="F20" s="27"/>
      <c r="G20" s="27"/>
      <c r="H20" s="27"/>
      <c r="I20" s="48" t="str">
        <f>IF(AND(section2_req,section3_req),IF(secondary_supply*60*24*(1-wlf_onsite_supply/100)&gt;daily_load,"The expected runtime is longer than the greatest outage modeled in the TRN.",runtime_storage/(1-(1-wlf_onsite_supply/100)*(secondary_supply*60*24)/daily_load)),"")</f>
        <v/>
      </c>
      <c r="J20" s="28"/>
    </row>
    <row r="21" spans="2:10" ht="30" x14ac:dyDescent="0.25">
      <c r="B21" s="51" t="s">
        <v>18</v>
      </c>
      <c r="C21" s="26" t="e">
        <f>VLOOKUP(Calculator!D21,'Look Up'!B15:C19,2,FALSE)</f>
        <v>#N/A</v>
      </c>
    </row>
    <row r="22" spans="2:10" ht="30" x14ac:dyDescent="0.25">
      <c r="B22" s="53" t="s">
        <v>42</v>
      </c>
      <c r="C22" s="28" t="e">
        <f>VLOOKUP(Calculator!D27,'Look Up'!B15:C19,2,FALSE)</f>
        <v>#N/A</v>
      </c>
    </row>
  </sheetData>
  <sheetProtection sheet="1" objects="1" scenarios="1"/>
  <phoneticPr fontId="10" type="noConversion"/>
  <conditionalFormatting sqref="I19">
    <cfRule type="expression" dxfId="4" priority="1">
      <formula>section4_req=FALSE</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58AF2047B31042B9EA8B659B641B95" ma:contentTypeVersion="13" ma:contentTypeDescription="Create a new document." ma:contentTypeScope="" ma:versionID="17e05bc15684632b9a953941442bb396">
  <xsd:schema xmlns:xsd="http://www.w3.org/2001/XMLSchema" xmlns:xs="http://www.w3.org/2001/XMLSchema" xmlns:p="http://schemas.microsoft.com/office/2006/metadata/properties" xmlns:ns2="00a6d2c3-a03d-4455-9e0e-5b2ea6e712ed" xmlns:ns3="be4daaa2-bc41-45a1-8510-840768e46a16" xmlns:ns4="5cece13e-3376-4417-9525-be60b11a89a8" targetNamespace="http://schemas.microsoft.com/office/2006/metadata/properties" ma:root="true" ma:fieldsID="e61bd0dd6409f6b120fed67faa6a029d" ns2:_="" ns3:_="" ns4:_="">
    <xsd:import namespace="00a6d2c3-a03d-4455-9e0e-5b2ea6e712ed"/>
    <xsd:import namespace="be4daaa2-bc41-45a1-8510-840768e46a16"/>
    <xsd:import namespace="5cece13e-3376-4417-9525-be60b11a89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a6d2c3-a03d-4455-9e0e-5b2ea6e71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60f1aaf-6244-4bb9-9bf9-38bf37385302" ma:termSetId="09814cd3-568e-fe90-9814-8d621ff8fb84" ma:anchorId="fba54fb3-c3e1-fe81-a776-ca4b69148c4d" ma:open="true" ma:isKeyword="false">
      <xsd:complexType>
        <xsd:sequence>
          <xsd:element ref="pc:Terms" minOccurs="0" maxOccurs="1"/>
        </xsd:sequence>
      </xsd:complex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4daaa2-bc41-45a1-8510-840768e46a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ece13e-3376-4417-9525-be60b11a89a8"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e490158-1659-45b1-af1e-2b3eb44f1589}" ma:internalName="TaxCatchAll" ma:showField="CatchAllData" ma:web="be4daaa2-bc41-45a1-8510-840768e46a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cece13e-3376-4417-9525-be60b11a89a8" xsi:nil="true"/>
    <lcf76f155ced4ddcb4097134ff3c332f xmlns="00a6d2c3-a03d-4455-9e0e-5b2ea6e712e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D325EBE-2DBA-4CF2-BDC4-54055D8561AC}">
  <ds:schemaRefs>
    <ds:schemaRef ds:uri="http://schemas.microsoft.com/sharepoint/v3/contenttype/forms"/>
  </ds:schemaRefs>
</ds:datastoreItem>
</file>

<file path=customXml/itemProps2.xml><?xml version="1.0" encoding="utf-8"?>
<ds:datastoreItem xmlns:ds="http://schemas.openxmlformats.org/officeDocument/2006/customXml" ds:itemID="{4C7A2E60-36AE-4B9E-A874-B29129382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a6d2c3-a03d-4455-9e0e-5b2ea6e712ed"/>
    <ds:schemaRef ds:uri="be4daaa2-bc41-45a1-8510-840768e46a16"/>
    <ds:schemaRef ds:uri="5cece13e-3376-4417-9525-be60b11a89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E15F35-D2DE-4D50-8227-4AC50B801059}">
  <ds:schemaRefs>
    <ds:schemaRef ds:uri="http://schemas.microsoft.com/office/2006/documentManagement/types"/>
    <ds:schemaRef ds:uri="5cece13e-3376-4417-9525-be60b11a89a8"/>
    <ds:schemaRef ds:uri="00a6d2c3-a03d-4455-9e0e-5b2ea6e712ed"/>
    <ds:schemaRef ds:uri="be4daaa2-bc41-45a1-8510-840768e46a16"/>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Introduction</vt:lpstr>
      <vt:lpstr>Calculator</vt:lpstr>
      <vt:lpstr>daily_load</vt:lpstr>
      <vt:lpstr>fill_line_storage</vt:lpstr>
      <vt:lpstr>peak_load</vt:lpstr>
      <vt:lpstr>runtime_days</vt:lpstr>
      <vt:lpstr>runtime_secondary</vt:lpstr>
      <vt:lpstr>runtime_secondary_storage</vt:lpstr>
      <vt:lpstr>runtime_storage</vt:lpstr>
      <vt:lpstr>secondary_no_tank</vt:lpstr>
      <vt:lpstr>secondary_supply</vt:lpstr>
      <vt:lpstr>secondary_tank</vt:lpstr>
      <vt:lpstr>section1_missing</vt:lpstr>
      <vt:lpstr>section2_missing</vt:lpstr>
      <vt:lpstr>section2_req</vt:lpstr>
      <vt:lpstr>section3_missing</vt:lpstr>
      <vt:lpstr>section3_req</vt:lpstr>
      <vt:lpstr>storage</vt:lpstr>
      <vt:lpstr>storage_useable</vt:lpstr>
      <vt:lpstr>system_type</vt:lpstr>
      <vt:lpstr>wlf_onsite_supply</vt:lpstr>
      <vt:lpstr>wlf_storage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Keene, Kevin M</dc:creator>
  <cp:keywords>PNNL-SA-173078</cp:keywords>
  <dc:description/>
  <cp:lastModifiedBy>Rabinowitz, Hannah S</cp:lastModifiedBy>
  <cp:revision/>
  <dcterms:created xsi:type="dcterms:W3CDTF">2022-02-17T16:28:43Z</dcterms:created>
  <dcterms:modified xsi:type="dcterms:W3CDTF">2022-06-06T18:42:49Z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0x0101002C58AF2047B31042B9EA8B659B641B95</vt:lpwstr>
  </property>
  <property fmtid="{D5CDD505-2E9C-101B-9397-08002B2CF9AE}" pid="3" name="MediaServiceImageTags">
    <vt:lpwstr/>
  </property>
</Properties>
</file>